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BUDGET SUMMARY" sheetId="1" r:id="rId1"/>
    <sheet name="VERIFICATION" sheetId="2" state="hidden" r:id="rId2"/>
    <sheet name="ORG LIST" sheetId="3" state="hidden" r:id="rId3"/>
    <sheet name="activity01" sheetId="4" r:id="rId4"/>
    <sheet name="activity02" sheetId="5" r:id="rId5"/>
    <sheet name="activity03" sheetId="6" r:id="rId6"/>
    <sheet name="activity04" sheetId="7" r:id="rId7"/>
    <sheet name="activity05" sheetId="8" r:id="rId8"/>
    <sheet name="activity06" sheetId="9" r:id="rId9"/>
    <sheet name="activity07" sheetId="10" r:id="rId10"/>
    <sheet name="activity08" sheetId="11" r:id="rId11"/>
    <sheet name="activity09" sheetId="12" r:id="rId12"/>
    <sheet name="activity10" sheetId="13" r:id="rId13"/>
    <sheet name="activity11" sheetId="14" r:id="rId14"/>
    <sheet name="activity12" sheetId="15" r:id="rId15"/>
  </sheets>
  <definedNames/>
  <calcPr fullCalcOnLoad="1"/>
</workbook>
</file>

<file path=xl/sharedStrings.xml><?xml version="1.0" encoding="utf-8"?>
<sst xmlns="http://schemas.openxmlformats.org/spreadsheetml/2006/main" count="443" uniqueCount="162">
  <si>
    <t>ORG BUDGET PROPOSAL FOR SY 2007-2008</t>
  </si>
  <si>
    <t>ORGANIZATION</t>
  </si>
  <si>
    <t>Debaters</t>
  </si>
  <si>
    <t>ORG HEAD</t>
  </si>
  <si>
    <t>CLUSTER</t>
  </si>
  <si>
    <t>ORG MODERATOR/S</t>
  </si>
  <si>
    <t>Briefly describe your organization's regular weekly activities.</t>
  </si>
  <si>
    <t>Briefly describe your organization on the provided space.</t>
  </si>
  <si>
    <t>BUDGET FOR WEEKLY ORG ACTIVITIES</t>
  </si>
  <si>
    <r>
      <rPr>
        <b/>
        <sz val="10"/>
        <rFont val="Lucida Sans"/>
        <family val="0"/>
      </rPr>
      <t xml:space="preserve">A.  </t>
    </r>
    <r>
      <rPr>
        <b/>
        <u val="single"/>
        <sz val="10"/>
        <rFont val="Lucida Sans"/>
        <family val="0"/>
      </rPr>
      <t>SUPPLIES TO BE REQUESTED FROM THE SECRETARIA</t>
    </r>
  </si>
  <si>
    <t>ITEM/S</t>
  </si>
  <si>
    <t>PRIORITY</t>
  </si>
  <si>
    <t>UNIT PRICE</t>
  </si>
  <si>
    <t xml:space="preserve">QUANTITY </t>
  </si>
  <si>
    <t>TOTAL COST</t>
  </si>
  <si>
    <t>REMARKS</t>
  </si>
  <si>
    <t>Row 1 under A (of Summary Sheet)</t>
  </si>
  <si>
    <t>Row 2 under A (of Summary Sheet)</t>
  </si>
  <si>
    <t>Row 3 under A (of Summary Sheet)</t>
  </si>
  <si>
    <t>Row 4 under A (of Summary Sheet)</t>
  </si>
  <si>
    <t>Row 5 under A (of Summary Sheet)</t>
  </si>
  <si>
    <t>Row 6 under A (of Summary Sheet)</t>
  </si>
  <si>
    <t>Row 7 under A (of Summary Sheet)</t>
  </si>
  <si>
    <t>Row 8 under A (of Summary Sheet)</t>
  </si>
  <si>
    <t>Row 9 under A (of Summary Sheet)</t>
  </si>
  <si>
    <t>Row 10 under A (of Summary Sheet)</t>
  </si>
  <si>
    <t>Row 11 under A (of Summary Sheet)</t>
  </si>
  <si>
    <t>Row 12 under A (of Summary Sheet)</t>
  </si>
  <si>
    <t>TOTAL</t>
  </si>
  <si>
    <r>
      <rPr>
        <b/>
        <sz val="10"/>
        <rFont val="Lucida Sans"/>
        <family val="0"/>
      </rPr>
      <t xml:space="preserve">B.  </t>
    </r>
    <r>
      <rPr>
        <b/>
        <u val="single"/>
        <sz val="10"/>
        <rFont val="Lucida Sans"/>
        <family val="0"/>
      </rPr>
      <t>SERVICE/EQUIPMENT/SUPPLIES NOT AVAILABLE IN THE SECRETARIA</t>
    </r>
  </si>
  <si>
    <t>Row 1 under B (of Summary Sheet)</t>
  </si>
  <si>
    <t>Row 2 under B (of Summary Sheet)</t>
  </si>
  <si>
    <t>Row 3 under B (of Summary Sheet)</t>
  </si>
  <si>
    <t>Row 4 under B (of Summary Sheet)</t>
  </si>
  <si>
    <t>Row 5 under B (of Summary Sheet)</t>
  </si>
  <si>
    <t>Row 6 under B (of Summary Sheet)</t>
  </si>
  <si>
    <t>Row 7 under B (of Summary Sheet)</t>
  </si>
  <si>
    <t>Row 8 under B (of Summary Sheet)</t>
  </si>
  <si>
    <t>Row 9 under B (of Summary Sheet)</t>
  </si>
  <si>
    <t>Row 10 under B (of Summary Sheet)</t>
  </si>
  <si>
    <t>Row 11 under B (of Summary Sheet)</t>
  </si>
  <si>
    <t>Row 12 under B (of Summary Sheet)</t>
  </si>
  <si>
    <r>
      <rPr>
        <b/>
        <sz val="10"/>
        <rFont val="Lucida Sans"/>
        <family val="0"/>
      </rPr>
      <t xml:space="preserve">C.  </t>
    </r>
    <r>
      <rPr>
        <b/>
        <u val="single"/>
        <sz val="10"/>
        <rFont val="Lucida Sans"/>
        <family val="0"/>
      </rPr>
      <t>BUDGET FOR SPECIAL ACTIVITIES</t>
    </r>
    <r>
      <rPr>
        <b/>
        <sz val="10"/>
        <rFont val="Lucida Sans"/>
        <family val="0"/>
      </rPr>
      <t xml:space="preserve"> (</t>
    </r>
    <r>
      <rPr>
        <b/>
        <i/>
        <sz val="10"/>
        <rFont val="Lucida Sans"/>
        <family val="0"/>
      </rPr>
      <t>Details of each activity are given in the next worksheet</t>
    </r>
    <r>
      <rPr>
        <b/>
        <sz val="10"/>
        <rFont val="Lucida Sans"/>
        <family val="0"/>
      </rPr>
      <t>.)</t>
    </r>
  </si>
  <si>
    <t>ACTIVITY</t>
  </si>
  <si>
    <t xml:space="preserve">PRIORITY </t>
  </si>
  <si>
    <t>Grand Total</t>
  </si>
  <si>
    <t>verification page</t>
  </si>
  <si>
    <t>IF(OR(#REF!A1&lt;&gt;"",activity01!A1&lt;&gt;"",#REF!A1&lt;&gt;"",#REF!A1&lt;&gt;"",#REF!A1&lt;&gt;"",#REF!A1&lt;&gt;"",#REF!A1&lt;&gt;"",#REF!A1&lt;&gt;"",#REF!A1&lt;&gt;"",#REF!A1&lt;&gt;"",#REF!A1&lt;&gt;"",#REF!A1&lt;&gt;"",),"Something is wrong with one of your ACTIVITY PROPOSALS.","")</t>
  </si>
  <si>
    <t>Enter ORG name</t>
  </si>
  <si>
    <t>a</t>
  </si>
  <si>
    <t>Does Not Exist</t>
  </si>
  <si>
    <t>acil</t>
  </si>
  <si>
    <t>Socio-Spiritual</t>
  </si>
  <si>
    <t>aclc</t>
  </si>
  <si>
    <t>adsoc</t>
  </si>
  <si>
    <t>Communications</t>
  </si>
  <si>
    <t>advertising society</t>
  </si>
  <si>
    <t>akay</t>
  </si>
  <si>
    <t>akbay</t>
  </si>
  <si>
    <t>Social Sciences</t>
  </si>
  <si>
    <t>alm</t>
  </si>
  <si>
    <t>amo</t>
  </si>
  <si>
    <t>Sciences</t>
  </si>
  <si>
    <t>arnis</t>
  </si>
  <si>
    <t>Combat Sports</t>
  </si>
  <si>
    <t>art guild</t>
  </si>
  <si>
    <t>Visual Arts</t>
  </si>
  <si>
    <t>asm</t>
  </si>
  <si>
    <t xml:space="preserve">ateneo art </t>
  </si>
  <si>
    <t>ateneo badmin</t>
  </si>
  <si>
    <t>Team Sports</t>
  </si>
  <si>
    <t>ateneo basket</t>
  </si>
  <si>
    <t>ateneo cathecetical</t>
  </si>
  <si>
    <t>ateneo chess</t>
  </si>
  <si>
    <t>ateneo christian life</t>
  </si>
  <si>
    <t>ateneo debaters</t>
  </si>
  <si>
    <t>ateneo fencing league</t>
  </si>
  <si>
    <t>ateneo flag</t>
  </si>
  <si>
    <t>ateneo golf</t>
  </si>
  <si>
    <t>ateneo liturgical</t>
  </si>
  <si>
    <t>ateneo motors</t>
  </si>
  <si>
    <t>ateneo scouting movement</t>
  </si>
  <si>
    <t>ateneo soccer</t>
  </si>
  <si>
    <t>ateneo table tennis</t>
  </si>
  <si>
    <t xml:space="preserve">ateneo web </t>
  </si>
  <si>
    <t>atenista</t>
  </si>
  <si>
    <t>badmin</t>
  </si>
  <si>
    <t>basket</t>
  </si>
  <si>
    <t>blue book team</t>
  </si>
  <si>
    <t>Publications</t>
  </si>
  <si>
    <t>bukal</t>
  </si>
  <si>
    <t>buklod</t>
  </si>
  <si>
    <t>capoeira</t>
  </si>
  <si>
    <t>chess</t>
  </si>
  <si>
    <t>club ex</t>
  </si>
  <si>
    <t>club explore</t>
  </si>
  <si>
    <t>club kulinarya</t>
  </si>
  <si>
    <t>club x</t>
  </si>
  <si>
    <t>debaters</t>
  </si>
  <si>
    <t>discovery club</t>
  </si>
  <si>
    <t>dulaang sibol</t>
  </si>
  <si>
    <t>Performing Arts</t>
  </si>
  <si>
    <t>electronics</t>
  </si>
  <si>
    <t>fcc</t>
  </si>
  <si>
    <t>fencing</t>
  </si>
  <si>
    <t>film critics circle</t>
  </si>
  <si>
    <t>flag</t>
  </si>
  <si>
    <t>glee club</t>
  </si>
  <si>
    <t>golf</t>
  </si>
  <si>
    <t>hilites mag</t>
  </si>
  <si>
    <t>hilites newswall</t>
  </si>
  <si>
    <t>indak</t>
  </si>
  <si>
    <t>japanese club</t>
  </si>
  <si>
    <t>judo</t>
  </si>
  <si>
    <t>kamalayan at tinig atenista</t>
  </si>
  <si>
    <t>karate</t>
  </si>
  <si>
    <t>kata</t>
  </si>
  <si>
    <t>klub kulinarya</t>
  </si>
  <si>
    <t>kzt</t>
  </si>
  <si>
    <t>lbc</t>
  </si>
  <si>
    <t>livewire</t>
  </si>
  <si>
    <t>loyola book club</t>
  </si>
  <si>
    <t>magazine</t>
  </si>
  <si>
    <t>math club</t>
  </si>
  <si>
    <t>media society</t>
  </si>
  <si>
    <t>mi</t>
  </si>
  <si>
    <t>music industry</t>
  </si>
  <si>
    <t>newswall</t>
  </si>
  <si>
    <t>nihonngo dantai</t>
  </si>
  <si>
    <t>omni</t>
  </si>
  <si>
    <t>outdoors</t>
  </si>
  <si>
    <t>pugad</t>
  </si>
  <si>
    <t>salbahin at wastuhin</t>
  </si>
  <si>
    <t>samahan sa filipino</t>
  </si>
  <si>
    <t>seals</t>
  </si>
  <si>
    <t>sibol</t>
  </si>
  <si>
    <t>soccer</t>
  </si>
  <si>
    <t>ssf</t>
  </si>
  <si>
    <t>students of</t>
  </si>
  <si>
    <t>swak</t>
  </si>
  <si>
    <t>symphonic ensemble</t>
  </si>
  <si>
    <t>table tennis</t>
  </si>
  <si>
    <t>taekwondo</t>
  </si>
  <si>
    <t>tbt</t>
  </si>
  <si>
    <t>teatro baguntao</t>
  </si>
  <si>
    <t>uk</t>
  </si>
  <si>
    <t>ultimate</t>
  </si>
  <si>
    <t>usap kamay</t>
  </si>
  <si>
    <t>video club</t>
  </si>
  <si>
    <t>web develeopment</t>
  </si>
  <si>
    <t>webdev</t>
  </si>
  <si>
    <t>weightlifting</t>
  </si>
  <si>
    <t>yfc</t>
  </si>
  <si>
    <t>youth for christ</t>
  </si>
  <si>
    <t>zooM</t>
  </si>
  <si>
    <t>SPECIAL ACTIVITY BUDGET PROPOSAL FOR SY 2007-2008</t>
  </si>
  <si>
    <t>PRIORITY LEVEL</t>
  </si>
  <si>
    <t xml:space="preserve">ACTIVITY:   </t>
  </si>
  <si>
    <t>Brief description of activity:</t>
  </si>
  <si>
    <t xml:space="preserve">DATE:  </t>
  </si>
  <si>
    <t xml:space="preserve">VENUE:  </t>
  </si>
  <si>
    <t xml:space="preserve">NO. OF   
PAX: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</si>
</sst>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.00"/>
  </numFmts>
  <fonts count="41">
    <font>
      <sz val="10"/>
      <name val="Verdan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Lucida Sans"/>
      <family val="0"/>
    </font>
    <font>
      <b/>
      <sz val="10"/>
      <color indexed="8"/>
      <name val="Lucida Sans"/>
      <family val="2"/>
    </font>
    <font>
      <b/>
      <sz val="12"/>
      <name val="Lucida Sans"/>
      <family val="0"/>
    </font>
    <font>
      <sz val="12"/>
      <name val="Lucida Sans"/>
      <family val="0"/>
    </font>
    <font>
      <sz val="10"/>
      <color indexed="9"/>
      <name val="Lucida Sans"/>
      <family val="0"/>
    </font>
    <font>
      <b/>
      <sz val="10"/>
      <name val="Courier New"/>
      <family val="3"/>
    </font>
    <font>
      <i/>
      <sz val="10"/>
      <name val="Lucida Sans"/>
      <family val="0"/>
    </font>
    <font>
      <b/>
      <sz val="10"/>
      <name val="Lucida Sans"/>
      <family val="0"/>
    </font>
    <font>
      <b/>
      <u val="single"/>
      <sz val="10"/>
      <name val="Lucida Sans"/>
      <family val="0"/>
    </font>
    <font>
      <b/>
      <sz val="14"/>
      <color indexed="9"/>
      <name val="Lucida Sans"/>
      <family val="0"/>
    </font>
    <font>
      <b/>
      <i/>
      <sz val="10"/>
      <name val="Lucida Sans"/>
      <family val="0"/>
    </font>
    <font>
      <b/>
      <sz val="18"/>
      <color indexed="9"/>
      <name val="Lucida Sans"/>
      <family val="2"/>
    </font>
    <font>
      <b/>
      <sz val="18"/>
      <color indexed="9"/>
      <name val="Courier New"/>
      <family val="3"/>
    </font>
    <font>
      <b/>
      <sz val="48"/>
      <color indexed="25"/>
      <name val="Century Gothic"/>
      <family val="2"/>
    </font>
    <font>
      <sz val="14"/>
      <color indexed="9"/>
      <name val="Verdana"/>
      <family val="0"/>
    </font>
    <font>
      <b/>
      <sz val="12"/>
      <color indexed="8"/>
      <name val="Verdana"/>
      <family val="2"/>
    </font>
    <font>
      <b/>
      <sz val="12"/>
      <color indexed="9"/>
      <name val="Lucida Sans"/>
      <family val="2"/>
    </font>
    <font>
      <sz val="18"/>
      <name val="Lucida Sans"/>
      <family val="0"/>
    </font>
    <font>
      <i/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Lucida Sans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4" fillId="12" borderId="0" applyNumberFormat="0" applyBorder="0" applyAlignment="0" applyProtection="0"/>
    <xf numFmtId="164" fontId="5" fillId="2" borderId="1" applyNumberFormat="0" applyAlignment="0" applyProtection="0"/>
    <xf numFmtId="164" fontId="6" fillId="13" borderId="2" applyNumberFormat="0" applyAlignment="0" applyProtection="0"/>
    <xf numFmtId="164" fontId="7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15" borderId="0" applyNumberFormat="0" applyBorder="0" applyAlignment="0" applyProtection="0"/>
    <xf numFmtId="164" fontId="0" fillId="16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2" borderId="0" xfId="0" applyFont="1" applyFill="1" applyAlignment="1">
      <alignment/>
    </xf>
    <xf numFmtId="164" fontId="20" fillId="0" borderId="0" xfId="0" applyFont="1" applyFill="1" applyBorder="1" applyAlignment="1">
      <alignment horizontal="center"/>
    </xf>
    <xf numFmtId="164" fontId="21" fillId="2" borderId="0" xfId="0" applyFont="1" applyFill="1" applyBorder="1" applyAlignment="1">
      <alignment horizontal="center"/>
    </xf>
    <xf numFmtId="164" fontId="22" fillId="0" borderId="0" xfId="0" applyFont="1" applyAlignment="1">
      <alignment/>
    </xf>
    <xf numFmtId="164" fontId="23" fillId="2" borderId="0" xfId="0" applyFont="1" applyFill="1" applyBorder="1" applyAlignment="1">
      <alignment horizontal="center" vertical="center"/>
    </xf>
    <xf numFmtId="164" fontId="19" fillId="2" borderId="0" xfId="0" applyFont="1" applyFill="1" applyAlignment="1">
      <alignment horizontal="right"/>
    </xf>
    <xf numFmtId="164" fontId="24" fillId="0" borderId="10" xfId="0" applyFont="1" applyFill="1" applyBorder="1" applyAlignment="1" applyProtection="1">
      <alignment horizontal="center" vertical="center"/>
      <protection locked="0"/>
    </xf>
    <xf numFmtId="164" fontId="19" fillId="0" borderId="11" xfId="0" applyFont="1" applyBorder="1" applyAlignment="1">
      <alignment horizontal="right"/>
    </xf>
    <xf numFmtId="164" fontId="23" fillId="2" borderId="0" xfId="0" applyFont="1" applyFill="1" applyAlignment="1">
      <alignment shrinkToFit="1"/>
    </xf>
    <xf numFmtId="164" fontId="19" fillId="2" borderId="0" xfId="0" applyFont="1" applyFill="1" applyBorder="1" applyAlignment="1">
      <alignment horizontal="center" vertical="center"/>
    </xf>
    <xf numFmtId="164" fontId="19" fillId="2" borderId="0" xfId="0" applyFont="1" applyFill="1" applyAlignment="1">
      <alignment vertical="center"/>
    </xf>
    <xf numFmtId="164" fontId="23" fillId="0" borderId="0" xfId="0" applyFont="1" applyBorder="1" applyAlignment="1">
      <alignment horizontal="center" vertical="center"/>
    </xf>
    <xf numFmtId="164" fontId="24" fillId="0" borderId="10" xfId="0" applyFont="1" applyFill="1" applyBorder="1" applyAlignment="1" applyProtection="1">
      <alignment horizontal="center" vertical="center"/>
      <protection/>
    </xf>
    <xf numFmtId="164" fontId="19" fillId="2" borderId="0" xfId="0" applyFont="1" applyFill="1" applyAlignment="1">
      <alignment horizontal="center"/>
    </xf>
    <xf numFmtId="164" fontId="19" fillId="2" borderId="0" xfId="0" applyFont="1" applyFill="1" applyBorder="1" applyAlignment="1">
      <alignment/>
    </xf>
    <xf numFmtId="164" fontId="19" fillId="2" borderId="0" xfId="0" applyFont="1" applyFill="1" applyBorder="1" applyAlignment="1">
      <alignment horizontal="center"/>
    </xf>
    <xf numFmtId="164" fontId="25" fillId="2" borderId="0" xfId="0" applyFont="1" applyFill="1" applyBorder="1" applyAlignment="1">
      <alignment horizontal="center"/>
    </xf>
    <xf numFmtId="164" fontId="23" fillId="2" borderId="0" xfId="0" applyFont="1" applyFill="1" applyBorder="1" applyAlignment="1">
      <alignment horizontal="center"/>
    </xf>
    <xf numFmtId="164" fontId="19" fillId="2" borderId="12" xfId="0" applyFont="1" applyFill="1" applyBorder="1" applyAlignment="1" applyProtection="1">
      <alignment horizontal="left"/>
      <protection locked="0"/>
    </xf>
    <xf numFmtId="164" fontId="19" fillId="2" borderId="0" xfId="0" applyFont="1" applyFill="1" applyBorder="1" applyAlignment="1">
      <alignment/>
    </xf>
    <xf numFmtId="164" fontId="19" fillId="2" borderId="13" xfId="0" applyFont="1" applyFill="1" applyBorder="1" applyAlignment="1" applyProtection="1">
      <alignment horizontal="left"/>
      <protection locked="0"/>
    </xf>
    <xf numFmtId="164" fontId="19" fillId="2" borderId="14" xfId="0" applyFont="1" applyFill="1" applyBorder="1" applyAlignment="1" applyProtection="1">
      <alignment horizontal="left"/>
      <protection locked="0"/>
    </xf>
    <xf numFmtId="164" fontId="26" fillId="2" borderId="0" xfId="0" applyFont="1" applyFill="1" applyBorder="1" applyAlignment="1">
      <alignment horizontal="center"/>
    </xf>
    <xf numFmtId="164" fontId="26" fillId="2" borderId="0" xfId="0" applyFont="1" applyFill="1" applyAlignment="1">
      <alignment/>
    </xf>
    <xf numFmtId="164" fontId="26" fillId="0" borderId="0" xfId="0" applyFont="1" applyAlignment="1">
      <alignment/>
    </xf>
    <xf numFmtId="164" fontId="26" fillId="2" borderId="0" xfId="0" applyFont="1" applyFill="1" applyBorder="1" applyAlignment="1">
      <alignment horizontal="left"/>
    </xf>
    <xf numFmtId="164" fontId="26" fillId="2" borderId="0" xfId="0" applyFont="1" applyFill="1" applyAlignment="1">
      <alignment horizontal="center"/>
    </xf>
    <xf numFmtId="164" fontId="26" fillId="0" borderId="0" xfId="0" applyFont="1" applyAlignment="1">
      <alignment horizontal="center"/>
    </xf>
    <xf numFmtId="164" fontId="23" fillId="2" borderId="0" xfId="0" applyFont="1" applyFill="1" applyAlignment="1">
      <alignment horizontal="center"/>
    </xf>
    <xf numFmtId="164" fontId="19" fillId="0" borderId="15" xfId="0" applyFont="1" applyBorder="1" applyAlignment="1" applyProtection="1">
      <alignment horizontal="left"/>
      <protection locked="0"/>
    </xf>
    <xf numFmtId="166" fontId="19" fillId="0" borderId="16" xfId="0" applyNumberFormat="1" applyFont="1" applyBorder="1" applyAlignment="1" applyProtection="1">
      <alignment horizontal="center"/>
      <protection locked="0"/>
    </xf>
    <xf numFmtId="167" fontId="19" fillId="0" borderId="16" xfId="0" applyNumberFormat="1" applyFont="1" applyBorder="1" applyAlignment="1" applyProtection="1">
      <alignment horizontal="right"/>
      <protection locked="0"/>
    </xf>
    <xf numFmtId="164" fontId="19" fillId="0" borderId="16" xfId="0" applyFont="1" applyBorder="1" applyAlignment="1" applyProtection="1">
      <alignment horizontal="center"/>
      <protection locked="0"/>
    </xf>
    <xf numFmtId="167" fontId="19" fillId="6" borderId="16" xfId="0" applyNumberFormat="1" applyFont="1" applyFill="1" applyBorder="1" applyAlignment="1">
      <alignment horizontal="right"/>
    </xf>
    <xf numFmtId="164" fontId="19" fillId="6" borderId="17" xfId="0" applyFont="1" applyFill="1" applyBorder="1" applyAlignment="1">
      <alignment horizontal="center"/>
    </xf>
    <xf numFmtId="167" fontId="19" fillId="0" borderId="0" xfId="0" applyNumberFormat="1" applyFont="1" applyAlignment="1">
      <alignment/>
    </xf>
    <xf numFmtId="164" fontId="19" fillId="0" borderId="18" xfId="0" applyFont="1" applyBorder="1" applyAlignment="1" applyProtection="1">
      <alignment horizontal="left"/>
      <protection locked="0"/>
    </xf>
    <xf numFmtId="166" fontId="19" fillId="0" borderId="10" xfId="0" applyNumberFormat="1" applyFont="1" applyBorder="1" applyAlignment="1" applyProtection="1">
      <alignment horizontal="center"/>
      <protection locked="0"/>
    </xf>
    <xf numFmtId="167" fontId="19" fillId="0" borderId="10" xfId="0" applyNumberFormat="1" applyFont="1" applyBorder="1" applyAlignment="1" applyProtection="1">
      <alignment horizontal="right"/>
      <protection locked="0"/>
    </xf>
    <xf numFmtId="164" fontId="19" fillId="0" borderId="10" xfId="0" applyFont="1" applyBorder="1" applyAlignment="1" applyProtection="1">
      <alignment horizontal="center"/>
      <protection locked="0"/>
    </xf>
    <xf numFmtId="167" fontId="19" fillId="6" borderId="10" xfId="0" applyNumberFormat="1" applyFont="1" applyFill="1" applyBorder="1" applyAlignment="1">
      <alignment horizontal="right"/>
    </xf>
    <xf numFmtId="164" fontId="19" fillId="6" borderId="19" xfId="0" applyFont="1" applyFill="1" applyBorder="1" applyAlignment="1">
      <alignment horizontal="center"/>
    </xf>
    <xf numFmtId="164" fontId="19" fillId="0" borderId="20" xfId="0" applyFont="1" applyBorder="1" applyAlignment="1" applyProtection="1">
      <alignment horizontal="left"/>
      <protection locked="0"/>
    </xf>
    <xf numFmtId="166" fontId="19" fillId="0" borderId="21" xfId="0" applyNumberFormat="1" applyFont="1" applyBorder="1" applyAlignment="1" applyProtection="1">
      <alignment horizontal="center"/>
      <protection locked="0"/>
    </xf>
    <xf numFmtId="167" fontId="19" fillId="0" borderId="21" xfId="0" applyNumberFormat="1" applyFont="1" applyBorder="1" applyAlignment="1" applyProtection="1">
      <alignment horizontal="right"/>
      <protection locked="0"/>
    </xf>
    <xf numFmtId="164" fontId="19" fillId="0" borderId="21" xfId="0" applyFont="1" applyBorder="1" applyAlignment="1" applyProtection="1">
      <alignment horizontal="center"/>
      <protection locked="0"/>
    </xf>
    <xf numFmtId="167" fontId="19" fillId="6" borderId="22" xfId="0" applyNumberFormat="1" applyFont="1" applyFill="1" applyBorder="1" applyAlignment="1">
      <alignment horizontal="right"/>
    </xf>
    <xf numFmtId="164" fontId="19" fillId="6" borderId="23" xfId="0" applyFont="1" applyFill="1" applyBorder="1" applyAlignment="1">
      <alignment horizontal="center"/>
    </xf>
    <xf numFmtId="164" fontId="23" fillId="2" borderId="0" xfId="0" applyFont="1" applyFill="1" applyAlignment="1">
      <alignment/>
    </xf>
    <xf numFmtId="164" fontId="26" fillId="2" borderId="0" xfId="0" applyFont="1" applyFill="1" applyBorder="1" applyAlignment="1">
      <alignment horizontal="right"/>
    </xf>
    <xf numFmtId="167" fontId="28" fillId="17" borderId="24" xfId="0" applyNumberFormat="1" applyFont="1" applyFill="1" applyBorder="1" applyAlignment="1">
      <alignment horizontal="right"/>
    </xf>
    <xf numFmtId="164" fontId="19" fillId="2" borderId="0" xfId="0" applyFont="1" applyFill="1" applyBorder="1" applyAlignment="1">
      <alignment horizontal="left"/>
    </xf>
    <xf numFmtId="167" fontId="19" fillId="6" borderId="16" xfId="0" applyNumberFormat="1" applyFont="1" applyFill="1" applyBorder="1" applyAlignment="1">
      <alignment/>
    </xf>
    <xf numFmtId="167" fontId="19" fillId="6" borderId="10" xfId="0" applyNumberFormat="1" applyFont="1" applyFill="1" applyBorder="1" applyAlignment="1">
      <alignment/>
    </xf>
    <xf numFmtId="167" fontId="19" fillId="6" borderId="22" xfId="0" applyNumberFormat="1" applyFont="1" applyFill="1" applyBorder="1" applyAlignment="1">
      <alignment/>
    </xf>
    <xf numFmtId="164" fontId="26" fillId="2" borderId="25" xfId="0" applyFont="1" applyFill="1" applyBorder="1" applyAlignment="1">
      <alignment horizontal="center"/>
    </xf>
    <xf numFmtId="164" fontId="19" fillId="6" borderId="15" xfId="0" applyFont="1" applyFill="1" applyBorder="1" applyAlignment="1">
      <alignment/>
    </xf>
    <xf numFmtId="164" fontId="19" fillId="6" borderId="16" xfId="0" applyFont="1" applyFill="1" applyBorder="1" applyAlignment="1">
      <alignment horizontal="center" vertical="center"/>
    </xf>
    <xf numFmtId="164" fontId="19" fillId="6" borderId="18" xfId="0" applyFont="1" applyFill="1" applyBorder="1" applyAlignment="1">
      <alignment/>
    </xf>
    <xf numFmtId="164" fontId="19" fillId="6" borderId="22" xfId="0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right"/>
    </xf>
    <xf numFmtId="167" fontId="28" fillId="17" borderId="14" xfId="0" applyNumberFormat="1" applyFont="1" applyFill="1" applyBorder="1" applyAlignment="1">
      <alignment horizontal="right"/>
    </xf>
    <xf numFmtId="167" fontId="30" fillId="18" borderId="0" xfId="0" applyNumberFormat="1" applyFont="1" applyFill="1" applyBorder="1" applyAlignment="1">
      <alignment horizontal="right" vertical="center"/>
    </xf>
    <xf numFmtId="164" fontId="31" fillId="17" borderId="0" xfId="0" applyFont="1" applyFill="1" applyBorder="1" applyAlignment="1">
      <alignment horizontal="left" vertical="center"/>
    </xf>
    <xf numFmtId="164" fontId="0" fillId="19" borderId="0" xfId="0" applyFill="1" applyAlignment="1">
      <alignment/>
    </xf>
    <xf numFmtId="164" fontId="32" fillId="20" borderId="0" xfId="0" applyFont="1" applyFill="1" applyAlignment="1">
      <alignment horizontal="right"/>
    </xf>
    <xf numFmtId="164" fontId="0" fillId="20" borderId="0" xfId="0" applyFill="1" applyAlignment="1">
      <alignment/>
    </xf>
    <xf numFmtId="164" fontId="33" fillId="19" borderId="0" xfId="0" applyFont="1" applyFill="1" applyAlignment="1">
      <alignment horizontal="right" vertical="center"/>
    </xf>
    <xf numFmtId="164" fontId="34" fillId="0" borderId="0" xfId="0" applyFont="1" applyFill="1" applyAlignment="1">
      <alignment horizontal="right" vertical="center"/>
    </xf>
    <xf numFmtId="164" fontId="0" fillId="0" borderId="0" xfId="0" applyFont="1" applyAlignment="1">
      <alignment horizontal="center"/>
    </xf>
    <xf numFmtId="164" fontId="19" fillId="2" borderId="0" xfId="0" applyFont="1" applyFill="1" applyBorder="1" applyAlignment="1">
      <alignment horizontal="center"/>
    </xf>
    <xf numFmtId="164" fontId="22" fillId="2" borderId="0" xfId="0" applyFont="1" applyFill="1" applyAlignment="1">
      <alignment/>
    </xf>
    <xf numFmtId="166" fontId="19" fillId="2" borderId="0" xfId="0" applyNumberFormat="1" applyFont="1" applyFill="1" applyAlignment="1">
      <alignment/>
    </xf>
    <xf numFmtId="164" fontId="19" fillId="2" borderId="0" xfId="0" applyFont="1" applyFill="1" applyBorder="1" applyAlignment="1">
      <alignment horizontal="right"/>
    </xf>
    <xf numFmtId="164" fontId="35" fillId="17" borderId="24" xfId="0" applyFont="1" applyFill="1" applyBorder="1" applyAlignment="1">
      <alignment horizontal="center" vertical="center"/>
    </xf>
    <xf numFmtId="164" fontId="19" fillId="2" borderId="26" xfId="0" applyFont="1" applyFill="1" applyBorder="1" applyAlignment="1">
      <alignment horizontal="right"/>
    </xf>
    <xf numFmtId="164" fontId="19" fillId="2" borderId="27" xfId="0" applyFont="1" applyFill="1" applyBorder="1" applyAlignment="1">
      <alignment horizontal="right" wrapText="1"/>
    </xf>
    <xf numFmtId="166" fontId="22" fillId="0" borderId="24" xfId="0" applyNumberFormat="1" applyFont="1" applyBorder="1" applyAlignment="1" applyProtection="1">
      <alignment horizontal="center" vertical="center"/>
      <protection locked="0"/>
    </xf>
    <xf numFmtId="164" fontId="36" fillId="2" borderId="0" xfId="0" applyFont="1" applyFill="1" applyBorder="1" applyAlignment="1" applyProtection="1">
      <alignment horizontal="left"/>
      <protection locked="0"/>
    </xf>
    <xf numFmtId="164" fontId="26" fillId="2" borderId="0" xfId="0" applyFont="1" applyFill="1" applyAlignment="1">
      <alignment horizontal="right"/>
    </xf>
    <xf numFmtId="164" fontId="26" fillId="2" borderId="0" xfId="0" applyFont="1" applyFill="1" applyAlignment="1">
      <alignment horizontal="left"/>
    </xf>
    <xf numFmtId="164" fontId="37" fillId="0" borderId="28" xfId="0" applyFont="1" applyFill="1" applyBorder="1" applyAlignment="1" applyProtection="1">
      <alignment horizontal="left"/>
      <protection/>
    </xf>
    <xf numFmtId="164" fontId="26" fillId="2" borderId="29" xfId="0" applyFont="1" applyFill="1" applyBorder="1" applyAlignment="1">
      <alignment horizontal="right" vertical="center"/>
    </xf>
    <xf numFmtId="164" fontId="38" fillId="2" borderId="30" xfId="0" applyFont="1" applyFill="1" applyBorder="1" applyAlignment="1" applyProtection="1">
      <alignment horizontal="left" vertical="center"/>
      <protection locked="0"/>
    </xf>
    <xf numFmtId="164" fontId="38" fillId="2" borderId="31" xfId="0" applyFont="1" applyFill="1" applyBorder="1" applyAlignment="1" applyProtection="1">
      <alignment horizontal="center"/>
      <protection locked="0"/>
    </xf>
    <xf numFmtId="164" fontId="38" fillId="2" borderId="27" xfId="0" applyFont="1" applyFill="1" applyBorder="1" applyAlignment="1" applyProtection="1">
      <alignment horizontal="center"/>
      <protection locked="0"/>
    </xf>
    <xf numFmtId="164" fontId="26" fillId="2" borderId="32" xfId="0" applyFont="1" applyFill="1" applyBorder="1" applyAlignment="1">
      <alignment horizontal="right" vertical="center"/>
    </xf>
    <xf numFmtId="164" fontId="38" fillId="2" borderId="33" xfId="0" applyFont="1" applyFill="1" applyBorder="1" applyAlignment="1" applyProtection="1">
      <alignment horizontal="left" vertical="center"/>
      <protection locked="0"/>
    </xf>
    <xf numFmtId="164" fontId="26" fillId="2" borderId="34" xfId="0" applyFont="1" applyFill="1" applyBorder="1" applyAlignment="1">
      <alignment horizontal="right" vertical="center" wrapText="1"/>
    </xf>
    <xf numFmtId="164" fontId="38" fillId="2" borderId="35" xfId="0" applyFont="1" applyFill="1" applyBorder="1" applyAlignment="1" applyProtection="1">
      <alignment horizontal="left" vertical="center"/>
      <protection locked="0"/>
    </xf>
    <xf numFmtId="164" fontId="38" fillId="2" borderId="36" xfId="0" applyFont="1" applyFill="1" applyBorder="1" applyAlignment="1" applyProtection="1">
      <alignment horizontal="center"/>
      <protection locked="0"/>
    </xf>
    <xf numFmtId="164" fontId="39" fillId="0" borderId="15" xfId="0" applyFont="1" applyFill="1" applyBorder="1" applyAlignment="1" applyProtection="1">
      <alignment horizontal="left"/>
      <protection locked="0"/>
    </xf>
    <xf numFmtId="164" fontId="39" fillId="0" borderId="16" xfId="0" applyFont="1" applyFill="1" applyBorder="1" applyAlignment="1" applyProtection="1">
      <alignment horizontal="center"/>
      <protection locked="0"/>
    </xf>
    <xf numFmtId="167" fontId="39" fillId="0" borderId="16" xfId="0" applyNumberFormat="1" applyFont="1" applyFill="1" applyBorder="1" applyAlignment="1" applyProtection="1">
      <alignment/>
      <protection locked="0"/>
    </xf>
    <xf numFmtId="164" fontId="39" fillId="0" borderId="16" xfId="0" applyFont="1" applyFill="1" applyBorder="1" applyAlignment="1" applyProtection="1">
      <alignment/>
      <protection locked="0"/>
    </xf>
    <xf numFmtId="167" fontId="39" fillId="6" borderId="16" xfId="0" applyNumberFormat="1" applyFont="1" applyFill="1" applyBorder="1" applyAlignment="1">
      <alignment/>
    </xf>
    <xf numFmtId="164" fontId="39" fillId="6" borderId="17" xfId="0" applyFont="1" applyFill="1" applyBorder="1" applyAlignment="1">
      <alignment horizontal="center"/>
    </xf>
    <xf numFmtId="164" fontId="40" fillId="2" borderId="0" xfId="0" applyFont="1" applyFill="1" applyAlignment="1">
      <alignment/>
    </xf>
    <xf numFmtId="164" fontId="39" fillId="0" borderId="18" xfId="0" applyFont="1" applyFill="1" applyBorder="1" applyAlignment="1" applyProtection="1">
      <alignment horizontal="left"/>
      <protection locked="0"/>
    </xf>
    <xf numFmtId="164" fontId="39" fillId="0" borderId="10" xfId="0" applyFont="1" applyFill="1" applyBorder="1" applyAlignment="1" applyProtection="1">
      <alignment horizontal="center"/>
      <protection locked="0"/>
    </xf>
    <xf numFmtId="167" fontId="39" fillId="0" borderId="10" xfId="0" applyNumberFormat="1" applyFont="1" applyFill="1" applyBorder="1" applyAlignment="1" applyProtection="1">
      <alignment/>
      <protection locked="0"/>
    </xf>
    <xf numFmtId="164" fontId="39" fillId="0" borderId="10" xfId="0" applyFont="1" applyFill="1" applyBorder="1" applyAlignment="1" applyProtection="1">
      <alignment/>
      <protection locked="0"/>
    </xf>
    <xf numFmtId="167" fontId="39" fillId="6" borderId="10" xfId="0" applyNumberFormat="1" applyFont="1" applyFill="1" applyBorder="1" applyAlignment="1">
      <alignment/>
    </xf>
    <xf numFmtId="164" fontId="39" fillId="6" borderId="19" xfId="0" applyFont="1" applyFill="1" applyBorder="1" applyAlignment="1">
      <alignment horizontal="center"/>
    </xf>
    <xf numFmtId="164" fontId="39" fillId="0" borderId="20" xfId="0" applyFont="1" applyFill="1" applyBorder="1" applyAlignment="1" applyProtection="1">
      <alignment horizontal="left"/>
      <protection locked="0"/>
    </xf>
    <xf numFmtId="164" fontId="39" fillId="0" borderId="21" xfId="0" applyFont="1" applyFill="1" applyBorder="1" applyAlignment="1" applyProtection="1">
      <alignment horizontal="center"/>
      <protection locked="0"/>
    </xf>
    <xf numFmtId="167" fontId="39" fillId="0" borderId="21" xfId="0" applyNumberFormat="1" applyFont="1" applyFill="1" applyBorder="1" applyAlignment="1" applyProtection="1">
      <alignment/>
      <protection locked="0"/>
    </xf>
    <xf numFmtId="164" fontId="39" fillId="0" borderId="21" xfId="0" applyFont="1" applyFill="1" applyBorder="1" applyAlignment="1" applyProtection="1">
      <alignment/>
      <protection locked="0"/>
    </xf>
    <xf numFmtId="167" fontId="39" fillId="6" borderId="21" xfId="0" applyNumberFormat="1" applyFont="1" applyFill="1" applyBorder="1" applyAlignment="1">
      <alignment/>
    </xf>
    <xf numFmtId="164" fontId="39" fillId="6" borderId="23" xfId="0" applyFont="1" applyFill="1" applyBorder="1" applyAlignment="1">
      <alignment horizontal="center"/>
    </xf>
    <xf numFmtId="167" fontId="35" fillId="17" borderId="24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dxfs count="4">
    <dxf>
      <fill>
        <patternFill patternType="solid">
          <fgColor rgb="FFFFF58C"/>
          <bgColor rgb="FFFFFF99"/>
        </patternFill>
      </fill>
      <border/>
    </dxf>
    <dxf>
      <font>
        <b val="0"/>
        <color rgb="FFFFFFFF"/>
      </font>
      <fill>
        <patternFill patternType="solid">
          <fgColor rgb="FF800000"/>
          <bgColor rgb="FFA50604"/>
        </patternFill>
      </fill>
      <border/>
    </dxf>
    <dxf>
      <font>
        <b val="0"/>
        <color rgb="FFC0C0C0"/>
      </font>
      <fill>
        <patternFill patternType="solid">
          <fgColor rgb="FFA2BD90"/>
          <bgColor rgb="FFC0C0C0"/>
        </patternFill>
      </fill>
      <border/>
    </dxf>
    <dxf>
      <font>
        <b val="0"/>
        <color rgb="FFFFFFFF"/>
      </font>
      <fill>
        <patternFill patternType="solid">
          <fgColor rgb="FFA50604"/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A50604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pane ySplit="7" topLeftCell="A8" activePane="bottomLeft" state="frozen"/>
      <selection pane="topLeft" activeCell="A1" sqref="A1"/>
      <selection pane="bottomLeft" activeCell="E22" sqref="E22"/>
    </sheetView>
  </sheetViews>
  <sheetFormatPr defaultColWidth="9.00390625" defaultRowHeight="12.75" zeroHeight="1"/>
  <cols>
    <col min="1" max="1" width="2.875" style="1" customWidth="1"/>
    <col min="2" max="2" width="13.25390625" style="1" customWidth="1"/>
    <col min="3" max="3" width="8.25390625" style="1" customWidth="1"/>
    <col min="4" max="4" width="14.625" style="1" customWidth="1"/>
    <col min="5" max="5" width="8.625" style="1" customWidth="1"/>
    <col min="6" max="10" width="10.75390625" style="1" customWidth="1"/>
    <col min="11" max="11" width="10.75390625" style="2" customWidth="1"/>
    <col min="12" max="16384" width="10.75390625" style="1" hidden="1" customWidth="1"/>
  </cols>
  <sheetData>
    <row r="1" spans="1:11" ht="12.75">
      <c r="A1" s="3">
        <f>IF(VERIFICATION!A4="Good to go! =)","",VERIFICATION!A4)</f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5" customFormat="1" ht="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21" customHeight="1">
      <c r="A4" s="6">
        <f>IF(C4="","W",IF(G4="","W",""))</f>
        <v>0</v>
      </c>
      <c r="B4" s="7" t="s">
        <v>1</v>
      </c>
      <c r="C4" s="8" t="s">
        <v>2</v>
      </c>
      <c r="D4" s="8"/>
      <c r="E4" s="9" t="s">
        <v>3</v>
      </c>
      <c r="F4" s="9"/>
      <c r="G4" s="8"/>
      <c r="H4" s="8"/>
      <c r="I4" s="8"/>
      <c r="J4" s="8"/>
      <c r="K4" s="10">
        <f>IF(C4="","Enter name of ORG.",IF(G4="","Enter name of ORG HEAD."))</f>
        <v>0</v>
      </c>
    </row>
    <row r="5" spans="1:11" ht="6" customHeight="1">
      <c r="A5" s="11"/>
      <c r="B5" s="12"/>
      <c r="C5" s="2"/>
      <c r="D5" s="2"/>
      <c r="E5" s="12"/>
      <c r="F5" s="12"/>
      <c r="G5" s="2"/>
      <c r="H5" s="2"/>
      <c r="I5" s="2"/>
      <c r="J5" s="2"/>
      <c r="K5" s="10"/>
    </row>
    <row r="6" spans="1:11" ht="21" customHeight="1">
      <c r="A6" s="13">
        <f>IF(ISERROR(C6),"W",IF(G6="","W",""))</f>
        <v>0</v>
      </c>
      <c r="B6" s="7" t="s">
        <v>4</v>
      </c>
      <c r="C6" s="14">
        <f>VLOOKUP(C4,'ORG LIST'!A1:B97,2)</f>
        <v>0</v>
      </c>
      <c r="D6" s="14"/>
      <c r="E6" s="9" t="s">
        <v>5</v>
      </c>
      <c r="F6" s="9"/>
      <c r="G6" s="8"/>
      <c r="H6" s="8"/>
      <c r="I6" s="8"/>
      <c r="J6" s="8"/>
      <c r="K6" s="10">
        <f>IF(OR(C6="Enter ORG name",C6="Does Not Exist"),IF(G6="","Enter name of ORG MODERATOR."))</f>
        <v>0</v>
      </c>
    </row>
    <row r="7" spans="1:10" ht="6" customHeight="1">
      <c r="A7" s="15"/>
      <c r="B7" s="15"/>
      <c r="C7" s="16"/>
      <c r="D7" s="16"/>
      <c r="E7" s="17"/>
      <c r="F7" s="17"/>
      <c r="G7" s="16"/>
      <c r="H7" s="16"/>
      <c r="I7" s="16"/>
      <c r="J7" s="2"/>
    </row>
    <row r="8" spans="1:10" ht="6" customHeight="1">
      <c r="A8" s="15"/>
      <c r="B8" s="15"/>
      <c r="C8" s="16"/>
      <c r="D8" s="16"/>
      <c r="E8" s="17"/>
      <c r="F8" s="17"/>
      <c r="G8" s="16"/>
      <c r="H8" s="16"/>
      <c r="I8" s="16"/>
      <c r="J8" s="2"/>
    </row>
    <row r="9" spans="1:10" ht="13.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2"/>
    </row>
    <row r="10" spans="1:11" ht="12.75">
      <c r="A10" s="19">
        <f>IF(COUNTBLANK(B10:B16)=7,"W","")</f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10" t="s">
        <v>7</v>
      </c>
    </row>
    <row r="11" spans="1:10" ht="12.75">
      <c r="A11" s="21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4.25">
      <c r="A12" s="21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1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1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3.5">
      <c r="A16" s="21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1" s="26" customFormat="1" ht="12.75">
      <c r="A18" s="24" t="s">
        <v>8</v>
      </c>
      <c r="B18" s="24"/>
      <c r="C18" s="24"/>
      <c r="D18" s="24"/>
      <c r="E18" s="24"/>
      <c r="F18" s="24"/>
      <c r="G18" s="24"/>
      <c r="H18" s="24"/>
      <c r="I18" s="24"/>
      <c r="J18" s="25"/>
      <c r="K18" s="25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s="26" customFormat="1" ht="12.75">
      <c r="A20" s="27" t="s">
        <v>9</v>
      </c>
      <c r="B20" s="27"/>
      <c r="C20" s="27"/>
      <c r="D20" s="27"/>
      <c r="E20" s="27"/>
      <c r="F20" s="27"/>
      <c r="G20" s="27"/>
      <c r="H20" s="27"/>
      <c r="I20" s="27"/>
      <c r="J20" s="25"/>
      <c r="K20" s="25"/>
    </row>
    <row r="21" spans="1:11" s="29" customFormat="1" ht="24" customHeight="1">
      <c r="A21" s="28"/>
      <c r="B21" s="24" t="s">
        <v>10</v>
      </c>
      <c r="C21" s="24"/>
      <c r="D21" s="24"/>
      <c r="E21" s="28" t="s">
        <v>11</v>
      </c>
      <c r="F21" s="28" t="s">
        <v>12</v>
      </c>
      <c r="G21" s="28" t="s">
        <v>13</v>
      </c>
      <c r="H21" s="28" t="s">
        <v>14</v>
      </c>
      <c r="I21" s="24" t="s">
        <v>15</v>
      </c>
      <c r="J21" s="24"/>
      <c r="K21" s="28"/>
    </row>
    <row r="22" spans="1:12" ht="12.75">
      <c r="A22" s="30">
        <f aca="true" t="shared" si="0" ref="A22:A33">IF(B22&lt;&gt;0,IF(OR(E22=1,E22=2,E22=3),IF(G22&lt;=0,"Y",IF(F22=0,"Z","")),"X"),"")</f>
        <v>0</v>
      </c>
      <c r="B22" s="31"/>
      <c r="C22" s="31"/>
      <c r="D22" s="31"/>
      <c r="E22" s="32"/>
      <c r="F22" s="33"/>
      <c r="G22" s="34"/>
      <c r="H22" s="35"/>
      <c r="I22" s="36"/>
      <c r="J22" s="36"/>
      <c r="K22" s="10" t="s">
        <v>16</v>
      </c>
      <c r="L22" s="37"/>
    </row>
    <row r="23" spans="1:12" ht="12.75">
      <c r="A23" s="30">
        <f t="shared" si="0"/>
        <v>0</v>
      </c>
      <c r="B23" s="38"/>
      <c r="C23" s="38"/>
      <c r="D23" s="38"/>
      <c r="E23" s="39"/>
      <c r="F23" s="40"/>
      <c r="G23" s="41"/>
      <c r="H23" s="42"/>
      <c r="I23" s="43"/>
      <c r="J23" s="43"/>
      <c r="K23" s="10" t="s">
        <v>17</v>
      </c>
      <c r="L23" s="37"/>
    </row>
    <row r="24" spans="1:12" ht="12.75">
      <c r="A24" s="30">
        <f t="shared" si="0"/>
        <v>0</v>
      </c>
      <c r="B24" s="38"/>
      <c r="C24" s="38"/>
      <c r="D24" s="38"/>
      <c r="E24" s="39"/>
      <c r="F24" s="40"/>
      <c r="G24" s="41"/>
      <c r="H24" s="42"/>
      <c r="I24" s="43"/>
      <c r="J24" s="43"/>
      <c r="K24" s="10" t="s">
        <v>18</v>
      </c>
      <c r="L24" s="37"/>
    </row>
    <row r="25" spans="1:12" ht="12.75">
      <c r="A25" s="30">
        <f t="shared" si="0"/>
        <v>0</v>
      </c>
      <c r="B25" s="38"/>
      <c r="C25" s="38"/>
      <c r="D25" s="38"/>
      <c r="E25" s="39"/>
      <c r="F25" s="40"/>
      <c r="G25" s="41"/>
      <c r="H25" s="42"/>
      <c r="I25" s="43"/>
      <c r="J25" s="43"/>
      <c r="K25" s="10" t="s">
        <v>19</v>
      </c>
      <c r="L25" s="37"/>
    </row>
    <row r="26" spans="1:12" ht="12.75">
      <c r="A26" s="30">
        <f t="shared" si="0"/>
        <v>0</v>
      </c>
      <c r="B26" s="38"/>
      <c r="C26" s="38"/>
      <c r="D26" s="38"/>
      <c r="E26" s="39"/>
      <c r="F26" s="40"/>
      <c r="G26" s="41"/>
      <c r="H26" s="42"/>
      <c r="I26" s="43"/>
      <c r="J26" s="43"/>
      <c r="K26" s="10" t="s">
        <v>20</v>
      </c>
      <c r="L26" s="37"/>
    </row>
    <row r="27" spans="1:12" ht="12.75">
      <c r="A27" s="30">
        <f t="shared" si="0"/>
        <v>0</v>
      </c>
      <c r="B27" s="38"/>
      <c r="C27" s="38"/>
      <c r="D27" s="38"/>
      <c r="E27" s="39"/>
      <c r="F27" s="40"/>
      <c r="G27" s="41"/>
      <c r="H27" s="42"/>
      <c r="I27" s="43"/>
      <c r="J27" s="43"/>
      <c r="K27" s="10" t="s">
        <v>21</v>
      </c>
      <c r="L27" s="37"/>
    </row>
    <row r="28" spans="1:12" ht="12.75">
      <c r="A28" s="30">
        <f t="shared" si="0"/>
        <v>0</v>
      </c>
      <c r="B28" s="38"/>
      <c r="C28" s="38"/>
      <c r="D28" s="38"/>
      <c r="E28" s="39"/>
      <c r="F28" s="40"/>
      <c r="G28" s="41"/>
      <c r="H28" s="42"/>
      <c r="I28" s="43"/>
      <c r="J28" s="43"/>
      <c r="K28" s="10" t="s">
        <v>22</v>
      </c>
      <c r="L28" s="37"/>
    </row>
    <row r="29" spans="1:12" ht="12.75">
      <c r="A29" s="30">
        <f t="shared" si="0"/>
        <v>0</v>
      </c>
      <c r="B29" s="38"/>
      <c r="C29" s="38"/>
      <c r="D29" s="38"/>
      <c r="E29" s="39"/>
      <c r="F29" s="40"/>
      <c r="G29" s="41"/>
      <c r="H29" s="42"/>
      <c r="I29" s="43"/>
      <c r="J29" s="43"/>
      <c r="K29" s="10" t="s">
        <v>23</v>
      </c>
      <c r="L29" s="37"/>
    </row>
    <row r="30" spans="1:12" ht="12.75">
      <c r="A30" s="30">
        <f t="shared" si="0"/>
        <v>0</v>
      </c>
      <c r="B30" s="38"/>
      <c r="C30" s="38"/>
      <c r="D30" s="38"/>
      <c r="E30" s="39"/>
      <c r="F30" s="40"/>
      <c r="G30" s="41"/>
      <c r="H30" s="42"/>
      <c r="I30" s="43"/>
      <c r="J30" s="43"/>
      <c r="K30" s="10" t="s">
        <v>24</v>
      </c>
      <c r="L30" s="37"/>
    </row>
    <row r="31" spans="1:12" ht="12.75">
      <c r="A31" s="30">
        <f t="shared" si="0"/>
        <v>0</v>
      </c>
      <c r="B31" s="38"/>
      <c r="C31" s="38"/>
      <c r="D31" s="38"/>
      <c r="E31" s="39"/>
      <c r="F31" s="40"/>
      <c r="G31" s="41"/>
      <c r="H31" s="42"/>
      <c r="I31" s="43"/>
      <c r="J31" s="43"/>
      <c r="K31" s="10" t="s">
        <v>25</v>
      </c>
      <c r="L31" s="37"/>
    </row>
    <row r="32" spans="1:12" ht="12.75">
      <c r="A32" s="30">
        <f t="shared" si="0"/>
        <v>0</v>
      </c>
      <c r="B32" s="38"/>
      <c r="C32" s="38"/>
      <c r="D32" s="38"/>
      <c r="E32" s="39"/>
      <c r="F32" s="40"/>
      <c r="G32" s="41"/>
      <c r="H32" s="42"/>
      <c r="I32" s="43"/>
      <c r="J32" s="43"/>
      <c r="K32" s="10" t="s">
        <v>26</v>
      </c>
      <c r="L32" s="37"/>
    </row>
    <row r="33" spans="1:12" ht="13.5">
      <c r="A33" s="30">
        <f t="shared" si="0"/>
        <v>0</v>
      </c>
      <c r="B33" s="44"/>
      <c r="C33" s="44"/>
      <c r="D33" s="44"/>
      <c r="E33" s="45"/>
      <c r="F33" s="46"/>
      <c r="G33" s="47"/>
      <c r="H33" s="48"/>
      <c r="I33" s="49"/>
      <c r="J33" s="49"/>
      <c r="K33" s="10" t="s">
        <v>27</v>
      </c>
      <c r="L33" s="37"/>
    </row>
    <row r="34" spans="1:10" ht="18.75" customHeight="1">
      <c r="A34" s="50"/>
      <c r="B34" s="2"/>
      <c r="C34" s="2"/>
      <c r="D34" s="2"/>
      <c r="E34" s="51" t="s">
        <v>28</v>
      </c>
      <c r="F34" s="51"/>
      <c r="G34" s="52">
        <f>SUM(H22:H33)</f>
        <v>0</v>
      </c>
      <c r="H34" s="52"/>
      <c r="I34" s="2"/>
      <c r="J34" s="2"/>
    </row>
    <row r="35" spans="1:10" ht="12.75">
      <c r="A35" s="50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50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50"/>
      <c r="B37" s="2"/>
      <c r="C37" s="2"/>
      <c r="D37" s="2"/>
      <c r="E37" s="2"/>
      <c r="F37" s="2"/>
      <c r="G37" s="2"/>
      <c r="H37" s="2"/>
      <c r="I37" s="2"/>
      <c r="J37" s="2"/>
    </row>
    <row r="38" spans="1:11" ht="22.5" customHeight="1">
      <c r="A38" s="53">
        <f>IF(C4="","",CONCATENATE(LOWER(C4),"BudgetProposal_0708, page1"))</f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 s="26" customFormat="1" ht="12.75">
      <c r="A40" s="27" t="s">
        <v>29</v>
      </c>
      <c r="B40" s="27"/>
      <c r="C40" s="27"/>
      <c r="D40" s="27"/>
      <c r="E40" s="27"/>
      <c r="F40" s="27"/>
      <c r="G40" s="27"/>
      <c r="H40" s="27"/>
      <c r="I40" s="27"/>
      <c r="J40" s="27"/>
      <c r="K40" s="25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50"/>
      <c r="B42" s="24" t="s">
        <v>10</v>
      </c>
      <c r="C42" s="24"/>
      <c r="D42" s="24"/>
      <c r="E42" s="28" t="s">
        <v>11</v>
      </c>
      <c r="F42" s="28" t="s">
        <v>12</v>
      </c>
      <c r="G42" s="28" t="s">
        <v>13</v>
      </c>
      <c r="H42" s="28" t="s">
        <v>14</v>
      </c>
      <c r="I42" s="24" t="s">
        <v>15</v>
      </c>
      <c r="J42" s="24"/>
    </row>
    <row r="43" spans="1:12" ht="14.25">
      <c r="A43" s="30">
        <f aca="true" t="shared" si="1" ref="A43:A54">IF(B43&lt;&gt;0,IF(OR(E43=1,E43=2,E43=3),IF(G43&lt;=0,"Y",IF(F43=0,"Z","")),"X"),"")</f>
        <v>0</v>
      </c>
      <c r="B43" s="31"/>
      <c r="C43" s="31"/>
      <c r="D43" s="31"/>
      <c r="E43" s="32"/>
      <c r="F43" s="33"/>
      <c r="G43" s="34"/>
      <c r="H43" s="54"/>
      <c r="I43" s="36"/>
      <c r="J43" s="36"/>
      <c r="K43" s="10" t="s">
        <v>30</v>
      </c>
      <c r="L43" s="37"/>
    </row>
    <row r="44" spans="1:12" ht="12.75">
      <c r="A44" s="30">
        <f t="shared" si="1"/>
        <v>0</v>
      </c>
      <c r="B44" s="38"/>
      <c r="C44" s="38"/>
      <c r="D44" s="38"/>
      <c r="E44" s="39"/>
      <c r="F44" s="40"/>
      <c r="G44" s="41"/>
      <c r="H44" s="55"/>
      <c r="I44" s="43"/>
      <c r="J44" s="43"/>
      <c r="K44" s="10" t="s">
        <v>31</v>
      </c>
      <c r="L44" s="37"/>
    </row>
    <row r="45" spans="1:12" ht="12.75">
      <c r="A45" s="30">
        <f t="shared" si="1"/>
        <v>0</v>
      </c>
      <c r="B45" s="38"/>
      <c r="C45" s="38"/>
      <c r="D45" s="38"/>
      <c r="E45" s="39"/>
      <c r="F45" s="40"/>
      <c r="G45" s="41"/>
      <c r="H45" s="55"/>
      <c r="I45" s="43"/>
      <c r="J45" s="43"/>
      <c r="K45" s="10" t="s">
        <v>32</v>
      </c>
      <c r="L45" s="37"/>
    </row>
    <row r="46" spans="1:12" ht="12.75">
      <c r="A46" s="30">
        <f t="shared" si="1"/>
        <v>0</v>
      </c>
      <c r="B46" s="38"/>
      <c r="C46" s="38"/>
      <c r="D46" s="38"/>
      <c r="E46" s="39"/>
      <c r="F46" s="40"/>
      <c r="G46" s="41"/>
      <c r="H46" s="55"/>
      <c r="I46" s="43"/>
      <c r="J46" s="43"/>
      <c r="K46" s="10" t="s">
        <v>33</v>
      </c>
      <c r="L46" s="37"/>
    </row>
    <row r="47" spans="1:12" ht="12.75">
      <c r="A47" s="30">
        <f t="shared" si="1"/>
        <v>0</v>
      </c>
      <c r="B47" s="38"/>
      <c r="C47" s="38"/>
      <c r="D47" s="38"/>
      <c r="E47" s="39"/>
      <c r="F47" s="40"/>
      <c r="G47" s="41"/>
      <c r="H47" s="55"/>
      <c r="I47" s="43"/>
      <c r="J47" s="43"/>
      <c r="K47" s="10" t="s">
        <v>34</v>
      </c>
      <c r="L47" s="37"/>
    </row>
    <row r="48" spans="1:12" ht="12.75">
      <c r="A48" s="30">
        <f t="shared" si="1"/>
        <v>0</v>
      </c>
      <c r="B48" s="38"/>
      <c r="C48" s="38"/>
      <c r="D48" s="38"/>
      <c r="E48" s="39"/>
      <c r="F48" s="40"/>
      <c r="G48" s="41"/>
      <c r="H48" s="55"/>
      <c r="I48" s="43"/>
      <c r="J48" s="43"/>
      <c r="K48" s="10" t="s">
        <v>35</v>
      </c>
      <c r="L48" s="37"/>
    </row>
    <row r="49" spans="1:12" ht="12.75">
      <c r="A49" s="30">
        <f t="shared" si="1"/>
        <v>0</v>
      </c>
      <c r="B49" s="38"/>
      <c r="C49" s="38"/>
      <c r="D49" s="38"/>
      <c r="E49" s="39"/>
      <c r="F49" s="40"/>
      <c r="G49" s="41"/>
      <c r="H49" s="55"/>
      <c r="I49" s="43"/>
      <c r="J49" s="43"/>
      <c r="K49" s="10" t="s">
        <v>36</v>
      </c>
      <c r="L49" s="37"/>
    </row>
    <row r="50" spans="1:12" ht="12.75">
      <c r="A50" s="30">
        <f t="shared" si="1"/>
        <v>0</v>
      </c>
      <c r="B50" s="38"/>
      <c r="C50" s="38"/>
      <c r="D50" s="38"/>
      <c r="E50" s="39"/>
      <c r="F50" s="40"/>
      <c r="G50" s="41"/>
      <c r="H50" s="55"/>
      <c r="I50" s="43"/>
      <c r="J50" s="43"/>
      <c r="K50" s="10" t="s">
        <v>37</v>
      </c>
      <c r="L50" s="37"/>
    </row>
    <row r="51" spans="1:12" ht="12.75">
      <c r="A51" s="30">
        <f t="shared" si="1"/>
        <v>0</v>
      </c>
      <c r="B51" s="38"/>
      <c r="C51" s="38"/>
      <c r="D51" s="38"/>
      <c r="E51" s="39"/>
      <c r="F51" s="40"/>
      <c r="G51" s="41"/>
      <c r="H51" s="55"/>
      <c r="I51" s="43"/>
      <c r="J51" s="43"/>
      <c r="K51" s="10" t="s">
        <v>38</v>
      </c>
      <c r="L51" s="37"/>
    </row>
    <row r="52" spans="1:12" ht="12.75">
      <c r="A52" s="30">
        <f t="shared" si="1"/>
        <v>0</v>
      </c>
      <c r="B52" s="38"/>
      <c r="C52" s="38"/>
      <c r="D52" s="38"/>
      <c r="E52" s="39"/>
      <c r="F52" s="40"/>
      <c r="G52" s="41"/>
      <c r="H52" s="55"/>
      <c r="I52" s="43"/>
      <c r="J52" s="43"/>
      <c r="K52" s="10" t="s">
        <v>39</v>
      </c>
      <c r="L52" s="37"/>
    </row>
    <row r="53" spans="1:12" ht="12.75">
      <c r="A53" s="30">
        <f t="shared" si="1"/>
        <v>0</v>
      </c>
      <c r="B53" s="38"/>
      <c r="C53" s="38"/>
      <c r="D53" s="38"/>
      <c r="E53" s="39"/>
      <c r="F53" s="40"/>
      <c r="G53" s="41"/>
      <c r="H53" s="55"/>
      <c r="I53" s="43"/>
      <c r="J53" s="43"/>
      <c r="K53" s="10" t="s">
        <v>40</v>
      </c>
      <c r="L53" s="37"/>
    </row>
    <row r="54" spans="1:12" ht="13.5">
      <c r="A54" s="30">
        <f t="shared" si="1"/>
        <v>0</v>
      </c>
      <c r="B54" s="44"/>
      <c r="C54" s="44"/>
      <c r="D54" s="44"/>
      <c r="E54" s="45"/>
      <c r="F54" s="46"/>
      <c r="G54" s="47"/>
      <c r="H54" s="56"/>
      <c r="I54" s="49"/>
      <c r="J54" s="49"/>
      <c r="K54" s="10" t="s">
        <v>41</v>
      </c>
      <c r="L54" s="37"/>
    </row>
    <row r="55" spans="1:10" ht="18.75" customHeight="1">
      <c r="A55" s="50"/>
      <c r="B55" s="2"/>
      <c r="C55" s="2"/>
      <c r="D55" s="2"/>
      <c r="E55" s="51" t="s">
        <v>28</v>
      </c>
      <c r="F55" s="51"/>
      <c r="G55" s="52">
        <f>SUM(H43:H54)</f>
        <v>0</v>
      </c>
      <c r="H55" s="52"/>
      <c r="I55" s="2"/>
      <c r="J55" s="2"/>
    </row>
    <row r="56" spans="1:10" ht="12.75">
      <c r="A56" s="50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1" s="26" customFormat="1" ht="12.75">
      <c r="A58" s="27" t="s">
        <v>42</v>
      </c>
      <c r="B58" s="27"/>
      <c r="C58" s="27"/>
      <c r="D58" s="27"/>
      <c r="E58" s="27"/>
      <c r="F58" s="27"/>
      <c r="G58" s="27"/>
      <c r="H58" s="27"/>
      <c r="I58" s="27"/>
      <c r="J58" s="27"/>
      <c r="K58" s="25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57" t="s">
        <v>43</v>
      </c>
      <c r="C60" s="57"/>
      <c r="D60" s="57"/>
      <c r="E60" s="57"/>
      <c r="F60" s="57"/>
      <c r="G60" s="28" t="s">
        <v>44</v>
      </c>
      <c r="H60" s="28" t="s">
        <v>14</v>
      </c>
      <c r="I60" s="24" t="s">
        <v>15</v>
      </c>
      <c r="J60" s="24"/>
    </row>
    <row r="61" spans="1:10" ht="12.75">
      <c r="A61" s="2"/>
      <c r="B61" s="58">
        <f>PROPER(activity01!$C$7)</f>
        <v>0</v>
      </c>
      <c r="C61" s="58"/>
      <c r="D61" s="58"/>
      <c r="E61" s="58"/>
      <c r="F61" s="58"/>
      <c r="G61" s="59">
        <f>IF(B61="","",IF(activity01!$J$4&lt;&gt;0,activity01!$J$4,"--"))</f>
        <v>0</v>
      </c>
      <c r="H61" s="54">
        <f>IF(B61="","",activity01!G$33)</f>
        <v>0</v>
      </c>
      <c r="I61" s="36"/>
      <c r="J61" s="36"/>
    </row>
    <row r="62" spans="1:10" ht="12.75">
      <c r="A62" s="2"/>
      <c r="B62" s="60">
        <f>PROPER(activity02!$C$7)</f>
        <v>0</v>
      </c>
      <c r="C62" s="60"/>
      <c r="D62" s="60"/>
      <c r="E62" s="60"/>
      <c r="F62" s="60"/>
      <c r="G62" s="61">
        <f>IF(B62="","",IF(activity02!$J$4&lt;&gt;0,activity02!$J$4,"--"))</f>
        <v>0</v>
      </c>
      <c r="H62" s="56">
        <f>IF(B62="","",activity02!G$33)</f>
        <v>0</v>
      </c>
      <c r="I62" s="43"/>
      <c r="J62" s="43"/>
    </row>
    <row r="63" spans="1:10" ht="12.75">
      <c r="A63" s="2"/>
      <c r="B63" s="60">
        <f>PROPER(activity03!$C$7)</f>
        <v>0</v>
      </c>
      <c r="C63" s="60"/>
      <c r="D63" s="60"/>
      <c r="E63" s="60"/>
      <c r="F63" s="60"/>
      <c r="G63" s="61">
        <f>IF(B63="","",IF(activity03!$J$4&lt;&gt;0,activity03!$J$4,"--"))</f>
        <v>0</v>
      </c>
      <c r="H63" s="56">
        <f>IF(B63="","",activity03!G$33)</f>
        <v>0</v>
      </c>
      <c r="I63" s="43"/>
      <c r="J63" s="43"/>
    </row>
    <row r="64" spans="1:10" ht="12.75">
      <c r="A64" s="2"/>
      <c r="B64" s="60">
        <f>PROPER(activity04!$C$7)</f>
        <v>0</v>
      </c>
      <c r="C64" s="60"/>
      <c r="D64" s="60"/>
      <c r="E64" s="60"/>
      <c r="F64" s="60"/>
      <c r="G64" s="61">
        <f>IF(B64="","",IF(activity04!$J$4&lt;&gt;0,activity04!$J$4,"--"))</f>
        <v>0</v>
      </c>
      <c r="H64" s="56">
        <f>IF(B64="","",activity04!G$33)</f>
        <v>0</v>
      </c>
      <c r="I64" s="43"/>
      <c r="J64" s="43"/>
    </row>
    <row r="65" spans="1:10" ht="12.75">
      <c r="A65" s="2"/>
      <c r="B65" s="60">
        <f>PROPER(activity05!$C$7)</f>
        <v>0</v>
      </c>
      <c r="C65" s="60"/>
      <c r="D65" s="60"/>
      <c r="E65" s="60"/>
      <c r="F65" s="60"/>
      <c r="G65" s="61">
        <f>IF(B65="","",IF(activity05!$J$4&lt;&gt;0,activity05!$J$4,"--"))</f>
        <v>0</v>
      </c>
      <c r="H65" s="56">
        <f>IF(B65="","",activity05!G$33)</f>
        <v>0</v>
      </c>
      <c r="I65" s="43"/>
      <c r="J65" s="43"/>
    </row>
    <row r="66" spans="1:10" ht="12.75">
      <c r="A66" s="2"/>
      <c r="B66" s="60">
        <f>PROPER(activity06!$C$7)</f>
        <v>0</v>
      </c>
      <c r="C66" s="60"/>
      <c r="D66" s="60"/>
      <c r="E66" s="60"/>
      <c r="F66" s="60"/>
      <c r="G66" s="61">
        <f>IF(B66="","",IF(activity06!$J$4&lt;&gt;0,activity06!$J$4,"--"))</f>
        <v>0</v>
      </c>
      <c r="H66" s="56">
        <f>IF(B66="","",activity06!G$33)</f>
        <v>0</v>
      </c>
      <c r="I66" s="43"/>
      <c r="J66" s="43"/>
    </row>
    <row r="67" spans="1:10" ht="12.75">
      <c r="A67" s="2"/>
      <c r="B67" s="60">
        <f>PROPER(activity07!$C$7)</f>
        <v>0</v>
      </c>
      <c r="C67" s="60"/>
      <c r="D67" s="60"/>
      <c r="E67" s="60"/>
      <c r="F67" s="60"/>
      <c r="G67" s="61">
        <f>IF(B67="","",IF(activity07!$J$4&lt;&gt;0,activity07!$J$4,"--"))</f>
        <v>0</v>
      </c>
      <c r="H67" s="56">
        <f>IF(B67="","",activity07!G$33)</f>
        <v>0</v>
      </c>
      <c r="I67" s="43"/>
      <c r="J67" s="43"/>
    </row>
    <row r="68" spans="1:10" ht="12.75">
      <c r="A68" s="2"/>
      <c r="B68" s="60">
        <f>PROPER(activity08!$C$7)</f>
        <v>0</v>
      </c>
      <c r="C68" s="60"/>
      <c r="D68" s="60"/>
      <c r="E68" s="60"/>
      <c r="F68" s="60"/>
      <c r="G68" s="61">
        <f>IF(B68="","",IF(activity08!$J$4&lt;&gt;0,activity08!$J$4,"--"))</f>
        <v>0</v>
      </c>
      <c r="H68" s="56">
        <f>IF(B68="","",activity08!G$33)</f>
        <v>0</v>
      </c>
      <c r="I68" s="43"/>
      <c r="J68" s="43"/>
    </row>
    <row r="69" spans="1:10" ht="12.75">
      <c r="A69" s="2"/>
      <c r="B69" s="60">
        <f>PROPER(activity09!$C$7)</f>
        <v>0</v>
      </c>
      <c r="C69" s="60"/>
      <c r="D69" s="60"/>
      <c r="E69" s="60"/>
      <c r="F69" s="60"/>
      <c r="G69" s="61">
        <f>IF(B69="","",IF(activity09!$J$4&lt;&gt;0,activity09!$J$4,"--"))</f>
        <v>0</v>
      </c>
      <c r="H69" s="56">
        <f>IF(B69="","",activity09!G$33)</f>
        <v>0</v>
      </c>
      <c r="I69" s="43"/>
      <c r="J69" s="43"/>
    </row>
    <row r="70" spans="1:10" ht="12.75">
      <c r="A70" s="2"/>
      <c r="B70" s="60">
        <f>PROPER(activity10!$C$7)</f>
        <v>0</v>
      </c>
      <c r="C70" s="60"/>
      <c r="D70" s="60"/>
      <c r="E70" s="60"/>
      <c r="F70" s="60"/>
      <c r="G70" s="61">
        <f>IF(B70="","",IF(activity10!$J$4&lt;&gt;0,activity10!$J$4,"--"))</f>
        <v>0</v>
      </c>
      <c r="H70" s="56">
        <f>IF(B70="","",activity10!G$33)</f>
        <v>0</v>
      </c>
      <c r="I70" s="43"/>
      <c r="J70" s="43"/>
    </row>
    <row r="71" spans="1:10" ht="12.75">
      <c r="A71" s="2"/>
      <c r="B71" s="60">
        <f>PROPER(activity11!$C$7)</f>
        <v>0</v>
      </c>
      <c r="C71" s="60"/>
      <c r="D71" s="60"/>
      <c r="E71" s="60"/>
      <c r="F71" s="60"/>
      <c r="G71" s="61">
        <f>IF(B71="","",IF(activity11!$J$4&lt;&gt;0,activity11!$J$4,"--"))</f>
        <v>0</v>
      </c>
      <c r="H71" s="56">
        <f>IF(B71="","",activity11!G$33)</f>
        <v>0</v>
      </c>
      <c r="I71" s="43"/>
      <c r="J71" s="43"/>
    </row>
    <row r="72" spans="1:10" ht="13.5">
      <c r="A72" s="2"/>
      <c r="B72" s="60">
        <f>PROPER(activity12!$C$7)</f>
        <v>0</v>
      </c>
      <c r="C72" s="60"/>
      <c r="D72" s="60"/>
      <c r="E72" s="60"/>
      <c r="F72" s="60"/>
      <c r="G72" s="61">
        <f>IF(B72="","",IF(activity12!$J$4&lt;&gt;0,activity12!$J$4,"--"))</f>
        <v>0</v>
      </c>
      <c r="H72" s="56">
        <f>IF(B72="","",activity12!G$33)</f>
        <v>0</v>
      </c>
      <c r="I72" s="49"/>
      <c r="J72" s="49"/>
    </row>
    <row r="73" spans="1:10" ht="18.75" customHeight="1">
      <c r="A73" s="2"/>
      <c r="B73" s="2"/>
      <c r="C73" s="2"/>
      <c r="D73" s="2"/>
      <c r="E73" s="62" t="s">
        <v>28</v>
      </c>
      <c r="F73" s="62"/>
      <c r="G73" s="63">
        <f>SUM(H61:H72)</f>
        <v>0</v>
      </c>
      <c r="H73" s="63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1" ht="12.75" customHeight="1">
      <c r="A75" s="64" t="s">
        <v>45</v>
      </c>
      <c r="B75" s="64"/>
      <c r="C75" s="64"/>
      <c r="D75" s="64"/>
      <c r="E75" s="64"/>
      <c r="F75" s="64"/>
      <c r="G75" s="64"/>
      <c r="H75" s="65">
        <f>IF(A1="",SUM(G34,G55,G73),"You still have ERRORS!")</f>
        <v>0</v>
      </c>
      <c r="I75" s="65"/>
      <c r="J75" s="65"/>
      <c r="K75" s="65"/>
    </row>
    <row r="76" spans="1:11" ht="12.75" customHeight="1">
      <c r="A76" s="64"/>
      <c r="B76" s="64"/>
      <c r="C76" s="64"/>
      <c r="D76" s="64"/>
      <c r="E76" s="64"/>
      <c r="F76" s="64"/>
      <c r="G76" s="64"/>
      <c r="H76" s="65"/>
      <c r="I76" s="65"/>
      <c r="J76" s="65"/>
      <c r="K76" s="65"/>
    </row>
    <row r="77" spans="1:11" ht="12.75" customHeight="1">
      <c r="A77" s="53">
        <f>IF(C4="","",CONCATENATE(LOWER(C4),"BudgetProposal_0708, page2"))</f>
        <v>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</row>
  </sheetData>
  <sheetProtection password="CDBA" sheet="1" selectLockedCells="1"/>
  <mergeCells count="108">
    <mergeCell ref="A1:K1"/>
    <mergeCell ref="A2:K2"/>
    <mergeCell ref="C4:D4"/>
    <mergeCell ref="E4:F4"/>
    <mergeCell ref="G4:J4"/>
    <mergeCell ref="C6:D6"/>
    <mergeCell ref="E6:F6"/>
    <mergeCell ref="G6:J6"/>
    <mergeCell ref="A9:I9"/>
    <mergeCell ref="B10:J10"/>
    <mergeCell ref="B11:J11"/>
    <mergeCell ref="B12:J12"/>
    <mergeCell ref="B13:J13"/>
    <mergeCell ref="B14:J14"/>
    <mergeCell ref="B15:J15"/>
    <mergeCell ref="B16:J16"/>
    <mergeCell ref="A18:I18"/>
    <mergeCell ref="A20:I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I33:J33"/>
    <mergeCell ref="E34:F34"/>
    <mergeCell ref="G34:H34"/>
    <mergeCell ref="A38:K38"/>
    <mergeCell ref="A40:J40"/>
    <mergeCell ref="B42:D42"/>
    <mergeCell ref="I42:J42"/>
    <mergeCell ref="B43:D43"/>
    <mergeCell ref="I43:J43"/>
    <mergeCell ref="B44:D44"/>
    <mergeCell ref="I44:J44"/>
    <mergeCell ref="B45:D45"/>
    <mergeCell ref="I45:J45"/>
    <mergeCell ref="B46:D46"/>
    <mergeCell ref="I46:J46"/>
    <mergeCell ref="B47:D47"/>
    <mergeCell ref="I47:J47"/>
    <mergeCell ref="B48:D48"/>
    <mergeCell ref="I48:J48"/>
    <mergeCell ref="B49:D49"/>
    <mergeCell ref="I49:J49"/>
    <mergeCell ref="B50:D50"/>
    <mergeCell ref="I50:J50"/>
    <mergeCell ref="B51:D51"/>
    <mergeCell ref="I51:J51"/>
    <mergeCell ref="B52:D52"/>
    <mergeCell ref="I52:J52"/>
    <mergeCell ref="B53:D53"/>
    <mergeCell ref="I53:J53"/>
    <mergeCell ref="B54:D54"/>
    <mergeCell ref="I54:J54"/>
    <mergeCell ref="E55:F55"/>
    <mergeCell ref="G55:H55"/>
    <mergeCell ref="A58:J58"/>
    <mergeCell ref="B60:F60"/>
    <mergeCell ref="I60:J60"/>
    <mergeCell ref="B61:F61"/>
    <mergeCell ref="I61:J61"/>
    <mergeCell ref="B62:F62"/>
    <mergeCell ref="I62:J62"/>
    <mergeCell ref="B63:F63"/>
    <mergeCell ref="I63:J63"/>
    <mergeCell ref="B64:F64"/>
    <mergeCell ref="I64:J64"/>
    <mergeCell ref="B65:F65"/>
    <mergeCell ref="I65:J65"/>
    <mergeCell ref="B66:F66"/>
    <mergeCell ref="I66:J66"/>
    <mergeCell ref="B67:F67"/>
    <mergeCell ref="I67:J67"/>
    <mergeCell ref="B68:F68"/>
    <mergeCell ref="I68:J68"/>
    <mergeCell ref="B69:F69"/>
    <mergeCell ref="I69:J69"/>
    <mergeCell ref="B70:F70"/>
    <mergeCell ref="I70:J70"/>
    <mergeCell ref="B71:F71"/>
    <mergeCell ref="I71:J71"/>
    <mergeCell ref="B72:F72"/>
    <mergeCell ref="I72:J72"/>
    <mergeCell ref="E73:F73"/>
    <mergeCell ref="G73:H73"/>
    <mergeCell ref="A75:G76"/>
    <mergeCell ref="H75:K76"/>
    <mergeCell ref="A77:K77"/>
  </mergeCells>
  <conditionalFormatting sqref="G4:J4 B10:J16 G6:J6 C4:D4">
    <cfRule type="cellIs" priority="1" dxfId="0" operator="equal" stopIfTrue="1">
      <formula>0</formula>
    </cfRule>
  </conditionalFormatting>
  <conditionalFormatting sqref="A1:K1">
    <cfRule type="cellIs" priority="2" dxfId="1" operator="notEqual" stopIfTrue="1">
      <formula>""</formula>
    </cfRule>
  </conditionalFormatting>
  <conditionalFormatting sqref="C6:D6">
    <cfRule type="cellIs" priority="3" dxfId="2" operator="equal" stopIfTrue="1">
      <formula>"Enter ORG name"</formula>
    </cfRule>
    <cfRule type="cellIs" priority="4" dxfId="3" operator="equal" stopIfTrue="1">
      <formula>"Does Not Exist"</formula>
    </cfRule>
  </conditionalFormatting>
  <printOptions/>
  <pageMargins left="0.5" right="0.5" top="0.5" bottom="0.75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12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24" activePane="bottomLeft" state="frozen"/>
      <selection pane="topLeft" activeCell="A1" sqref="A1"/>
      <selection pane="bottomLeft" activeCell="G29" sqref="G29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B3" sqref="B3"/>
    </sheetView>
  </sheetViews>
  <sheetFormatPr defaultColWidth="9.00390625" defaultRowHeight="12.75"/>
  <cols>
    <col min="1" max="1" width="76.00390625" style="0" customWidth="1"/>
    <col min="2" max="2" width="9.00390625" style="0" customWidth="1"/>
    <col min="3" max="16384" width="8.75390625" style="0" customWidth="1"/>
  </cols>
  <sheetData>
    <row r="1" s="66" customFormat="1" ht="12.75"/>
    <row r="2" s="68" customFormat="1" ht="73.5" customHeight="1">
      <c r="A2" s="67" t="s">
        <v>46</v>
      </c>
    </row>
    <row r="3" s="66" customFormat="1" ht="12.75"/>
    <row r="4" s="66" customFormat="1" ht="56.25" customHeight="1">
      <c r="A4" s="69">
        <f>IF(ISERROR(A7),IF(ISERROR(A8),IF(ISERROR(A9),IF(ISERROR(A10),IF(A11="","Good to go! =)",A11),A9),A10),A8),A7)</f>
        <v>0</v>
      </c>
    </row>
    <row r="5" s="66" customFormat="1" ht="12.75"/>
    <row r="7" ht="15">
      <c r="A7" s="70">
        <f>VLOOKUP("W",'BUDGET SUMMARY'!A4:K10,11,FALSE)</f>
        <v>0</v>
      </c>
    </row>
    <row r="8" ht="15">
      <c r="A8" s="70" t="e">
        <f>CONCATENATE("What is the priority level of ",VLOOKUP("X",'BUDGET SUMMARY'!A22:K54,2,FALSE),"? (1, 2 or 3?)")</f>
        <v>#N/A</v>
      </c>
    </row>
    <row r="9" ht="15">
      <c r="A9" s="70" t="e">
        <f>CONCATENATE("Fill in UNIT PRICE for ",VLOOKUP("Z",'BUDGET SUMMARY'!A22:K54,2,FALSE),".")</f>
        <v>#N/A</v>
      </c>
    </row>
    <row r="10" ht="15">
      <c r="A10" s="70" t="e">
        <f>CONCATENATE("Fill in the QUANTITY OF ",VLOOKUP("Y",'BUDGET SUMMARY'!A22:K54,2,FALSE),".")</f>
        <v>#N/A</v>
      </c>
    </row>
    <row r="11" ht="15">
      <c r="A11" s="70"/>
    </row>
    <row r="12" ht="12.75">
      <c r="A12" t="s">
        <v>47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25">
      <selection activeCell="A98" sqref="A98"/>
    </sheetView>
  </sheetViews>
  <sheetFormatPr defaultColWidth="9.00390625" defaultRowHeight="12.75"/>
  <cols>
    <col min="1" max="1" width="30.25390625" style="0" customWidth="1"/>
    <col min="2" max="16384" width="13.75390625" style="0" customWidth="1"/>
  </cols>
  <sheetData>
    <row r="1" spans="1:2" ht="12.75">
      <c r="A1">
        <v>0</v>
      </c>
      <c r="B1" s="71" t="s">
        <v>48</v>
      </c>
    </row>
    <row r="2" spans="1:2" ht="12.75">
      <c r="A2" t="s">
        <v>49</v>
      </c>
      <c r="B2" s="71" t="s">
        <v>50</v>
      </c>
    </row>
    <row r="3" spans="1:2" ht="12.75">
      <c r="A3" t="s">
        <v>51</v>
      </c>
      <c r="B3" s="71" t="s">
        <v>52</v>
      </c>
    </row>
    <row r="4" spans="1:2" ht="12.75">
      <c r="A4" t="s">
        <v>53</v>
      </c>
      <c r="B4" s="71" t="s">
        <v>52</v>
      </c>
    </row>
    <row r="5" spans="1:2" ht="12.75">
      <c r="A5" t="s">
        <v>54</v>
      </c>
      <c r="B5" s="71" t="s">
        <v>55</v>
      </c>
    </row>
    <row r="6" spans="1:2" ht="12.75">
      <c r="A6" t="s">
        <v>56</v>
      </c>
      <c r="B6" s="71" t="s">
        <v>55</v>
      </c>
    </row>
    <row r="7" spans="1:2" ht="12.75">
      <c r="A7" t="s">
        <v>57</v>
      </c>
      <c r="B7" s="71" t="s">
        <v>52</v>
      </c>
    </row>
    <row r="8" spans="1:2" ht="12.75">
      <c r="A8" t="s">
        <v>58</v>
      </c>
      <c r="B8" s="71" t="s">
        <v>59</v>
      </c>
    </row>
    <row r="9" spans="1:2" ht="12.75">
      <c r="A9" t="s">
        <v>60</v>
      </c>
      <c r="B9" s="71" t="s">
        <v>52</v>
      </c>
    </row>
    <row r="10" spans="1:2" ht="12.75">
      <c r="A10" t="s">
        <v>61</v>
      </c>
      <c r="B10" s="71" t="s">
        <v>62</v>
      </c>
    </row>
    <row r="11" spans="1:2" ht="12.75">
      <c r="A11" t="s">
        <v>63</v>
      </c>
      <c r="B11" s="71" t="s">
        <v>64</v>
      </c>
    </row>
    <row r="12" spans="1:2" ht="12.75">
      <c r="A12" t="s">
        <v>65</v>
      </c>
      <c r="B12" s="71" t="s">
        <v>66</v>
      </c>
    </row>
    <row r="13" spans="1:2" ht="12.75">
      <c r="A13" t="s">
        <v>67</v>
      </c>
      <c r="B13" s="71" t="s">
        <v>59</v>
      </c>
    </row>
    <row r="14" spans="1:2" ht="12.75">
      <c r="A14" t="s">
        <v>68</v>
      </c>
      <c r="B14" s="71" t="s">
        <v>66</v>
      </c>
    </row>
    <row r="15" spans="1:2" ht="12.75">
      <c r="A15" t="s">
        <v>69</v>
      </c>
      <c r="B15" s="71" t="s">
        <v>70</v>
      </c>
    </row>
    <row r="16" spans="1:2" ht="12.75">
      <c r="A16" t="s">
        <v>71</v>
      </c>
      <c r="B16" s="71" t="s">
        <v>70</v>
      </c>
    </row>
    <row r="17" spans="1:2" ht="12.75">
      <c r="A17" t="s">
        <v>72</v>
      </c>
      <c r="B17" s="71" t="s">
        <v>52</v>
      </c>
    </row>
    <row r="18" spans="1:2" ht="12.75">
      <c r="A18" t="s">
        <v>73</v>
      </c>
      <c r="B18" s="71" t="s">
        <v>70</v>
      </c>
    </row>
    <row r="19" spans="1:2" ht="12.75">
      <c r="A19" t="s">
        <v>74</v>
      </c>
      <c r="B19" s="71" t="s">
        <v>52</v>
      </c>
    </row>
    <row r="20" spans="1:2" ht="12.75">
      <c r="A20" t="s">
        <v>75</v>
      </c>
      <c r="B20" s="71" t="s">
        <v>55</v>
      </c>
    </row>
    <row r="21" spans="1:2" ht="12.75">
      <c r="A21" t="s">
        <v>76</v>
      </c>
      <c r="B21" s="71" t="s">
        <v>64</v>
      </c>
    </row>
    <row r="22" spans="1:2" ht="12.75">
      <c r="A22" t="s">
        <v>77</v>
      </c>
      <c r="B22" s="71" t="s">
        <v>70</v>
      </c>
    </row>
    <row r="23" spans="1:2" ht="12.75">
      <c r="A23" t="s">
        <v>78</v>
      </c>
      <c r="B23" s="71" t="s">
        <v>70</v>
      </c>
    </row>
    <row r="24" spans="1:2" ht="12.75">
      <c r="A24" t="s">
        <v>79</v>
      </c>
      <c r="B24" s="71" t="s">
        <v>52</v>
      </c>
    </row>
    <row r="25" spans="1:2" ht="12.75">
      <c r="A25" t="s">
        <v>80</v>
      </c>
      <c r="B25" s="71" t="s">
        <v>62</v>
      </c>
    </row>
    <row r="26" spans="1:2" ht="12.75">
      <c r="A26" t="s">
        <v>81</v>
      </c>
      <c r="B26" s="71" t="s">
        <v>59</v>
      </c>
    </row>
    <row r="27" spans="1:2" ht="12.75">
      <c r="A27" t="s">
        <v>82</v>
      </c>
      <c r="B27" s="71" t="s">
        <v>70</v>
      </c>
    </row>
    <row r="28" spans="1:2" ht="12.75">
      <c r="A28" t="s">
        <v>83</v>
      </c>
      <c r="B28" s="71" t="s">
        <v>70</v>
      </c>
    </row>
    <row r="29" spans="1:2" ht="12.75">
      <c r="A29" t="s">
        <v>84</v>
      </c>
      <c r="B29" s="71" t="s">
        <v>66</v>
      </c>
    </row>
    <row r="30" spans="1:2" ht="12.75">
      <c r="A30" t="s">
        <v>85</v>
      </c>
      <c r="B30" s="71" t="s">
        <v>59</v>
      </c>
    </row>
    <row r="31" spans="1:2" ht="12.75">
      <c r="A31" t="s">
        <v>86</v>
      </c>
      <c r="B31" s="71" t="s">
        <v>70</v>
      </c>
    </row>
    <row r="32" spans="1:2" ht="12.75">
      <c r="A32" t="s">
        <v>87</v>
      </c>
      <c r="B32" s="71" t="s">
        <v>70</v>
      </c>
    </row>
    <row r="33" spans="1:2" ht="12.75">
      <c r="A33" t="s">
        <v>88</v>
      </c>
      <c r="B33" s="71" t="s">
        <v>89</v>
      </c>
    </row>
    <row r="34" spans="1:2" ht="12.75">
      <c r="A34" t="s">
        <v>90</v>
      </c>
      <c r="B34" s="71" t="s">
        <v>52</v>
      </c>
    </row>
    <row r="35" spans="1:2" ht="12.75">
      <c r="A35" t="s">
        <v>91</v>
      </c>
      <c r="B35" s="71" t="s">
        <v>52</v>
      </c>
    </row>
    <row r="36" spans="1:2" ht="12.75">
      <c r="A36" t="s">
        <v>92</v>
      </c>
      <c r="B36" s="71" t="s">
        <v>64</v>
      </c>
    </row>
    <row r="37" spans="1:2" ht="12.75">
      <c r="A37" t="s">
        <v>93</v>
      </c>
      <c r="B37" s="71" t="s">
        <v>70</v>
      </c>
    </row>
    <row r="38" spans="1:2" ht="12.75">
      <c r="A38" t="s">
        <v>94</v>
      </c>
      <c r="B38" s="71" t="s">
        <v>62</v>
      </c>
    </row>
    <row r="39" spans="1:2" ht="12.75">
      <c r="A39" t="s">
        <v>95</v>
      </c>
      <c r="B39" s="71" t="s">
        <v>62</v>
      </c>
    </row>
    <row r="40" spans="1:2" ht="12.75">
      <c r="A40" t="s">
        <v>96</v>
      </c>
      <c r="B40" s="71" t="s">
        <v>66</v>
      </c>
    </row>
    <row r="41" spans="1:2" ht="12.75">
      <c r="A41" t="s">
        <v>97</v>
      </c>
      <c r="B41" s="71" t="s">
        <v>62</v>
      </c>
    </row>
    <row r="42" spans="1:2" ht="12.75">
      <c r="A42" t="s">
        <v>98</v>
      </c>
      <c r="B42" s="71" t="s">
        <v>55</v>
      </c>
    </row>
    <row r="43" spans="1:2" ht="12.75">
      <c r="A43" t="s">
        <v>99</v>
      </c>
      <c r="B43" s="71" t="s">
        <v>62</v>
      </c>
    </row>
    <row r="44" spans="1:2" ht="12.75">
      <c r="A44" t="s">
        <v>100</v>
      </c>
      <c r="B44" s="71" t="s">
        <v>101</v>
      </c>
    </row>
    <row r="45" spans="1:2" ht="12.75">
      <c r="A45" t="s">
        <v>102</v>
      </c>
      <c r="B45" s="71" t="s">
        <v>62</v>
      </c>
    </row>
    <row r="46" spans="1:2" ht="12.75">
      <c r="A46" t="s">
        <v>103</v>
      </c>
      <c r="B46" s="71" t="s">
        <v>55</v>
      </c>
    </row>
    <row r="47" spans="1:2" ht="12.75">
      <c r="A47" t="s">
        <v>104</v>
      </c>
      <c r="B47" s="71" t="s">
        <v>64</v>
      </c>
    </row>
    <row r="48" spans="1:2" ht="12.75">
      <c r="A48" t="s">
        <v>105</v>
      </c>
      <c r="B48" s="71" t="s">
        <v>55</v>
      </c>
    </row>
    <row r="49" spans="1:2" ht="12.75">
      <c r="A49" t="s">
        <v>106</v>
      </c>
      <c r="B49" s="71" t="s">
        <v>70</v>
      </c>
    </row>
    <row r="50" spans="1:2" ht="12.75">
      <c r="A50" t="s">
        <v>107</v>
      </c>
      <c r="B50" s="71" t="s">
        <v>101</v>
      </c>
    </row>
    <row r="51" spans="1:2" ht="12.75">
      <c r="A51" t="s">
        <v>108</v>
      </c>
      <c r="B51" s="71" t="s">
        <v>70</v>
      </c>
    </row>
    <row r="52" spans="1:2" ht="12.75">
      <c r="A52" t="s">
        <v>109</v>
      </c>
      <c r="B52" s="71" t="s">
        <v>89</v>
      </c>
    </row>
    <row r="53" spans="1:2" ht="12.75">
      <c r="A53" t="s">
        <v>110</v>
      </c>
      <c r="B53" s="71" t="s">
        <v>89</v>
      </c>
    </row>
    <row r="54" spans="1:2" ht="12.75">
      <c r="A54" t="s">
        <v>111</v>
      </c>
      <c r="B54" s="71" t="s">
        <v>101</v>
      </c>
    </row>
    <row r="55" spans="1:2" ht="12.75">
      <c r="A55" t="s">
        <v>112</v>
      </c>
      <c r="B55" s="71" t="s">
        <v>55</v>
      </c>
    </row>
    <row r="56" spans="1:2" ht="12.75">
      <c r="A56" t="s">
        <v>113</v>
      </c>
      <c r="B56" s="71" t="s">
        <v>64</v>
      </c>
    </row>
    <row r="57" spans="1:2" ht="12.75">
      <c r="A57" t="s">
        <v>114</v>
      </c>
      <c r="B57" s="71" t="s">
        <v>59</v>
      </c>
    </row>
    <row r="58" spans="1:2" ht="12.75">
      <c r="A58" t="s">
        <v>115</v>
      </c>
      <c r="B58" s="71" t="s">
        <v>64</v>
      </c>
    </row>
    <row r="59" spans="1:2" ht="12.75">
      <c r="A59" t="s">
        <v>116</v>
      </c>
      <c r="B59" s="71" t="s">
        <v>59</v>
      </c>
    </row>
    <row r="60" spans="1:2" ht="12.75">
      <c r="A60" t="s">
        <v>117</v>
      </c>
      <c r="B60" s="71" t="s">
        <v>66</v>
      </c>
    </row>
    <row r="61" spans="1:2" ht="12.75">
      <c r="A61" t="s">
        <v>118</v>
      </c>
      <c r="B61" s="71" t="s">
        <v>62</v>
      </c>
    </row>
    <row r="62" spans="1:2" ht="12.75">
      <c r="A62" t="s">
        <v>119</v>
      </c>
      <c r="B62" s="71" t="s">
        <v>55</v>
      </c>
    </row>
    <row r="63" spans="1:2" ht="12.75">
      <c r="A63" t="s">
        <v>120</v>
      </c>
      <c r="B63" s="71" t="s">
        <v>62</v>
      </c>
    </row>
    <row r="64" spans="1:2" ht="12.75">
      <c r="A64" t="s">
        <v>121</v>
      </c>
      <c r="B64" s="71" t="s">
        <v>55</v>
      </c>
    </row>
    <row r="65" spans="1:2" ht="12.75">
      <c r="A65" t="s">
        <v>122</v>
      </c>
      <c r="B65" s="71" t="s">
        <v>89</v>
      </c>
    </row>
    <row r="66" spans="1:2" ht="12.75">
      <c r="A66" t="s">
        <v>123</v>
      </c>
      <c r="B66" s="71" t="s">
        <v>62</v>
      </c>
    </row>
    <row r="67" spans="1:2" ht="12.75">
      <c r="A67" t="s">
        <v>124</v>
      </c>
      <c r="B67" s="71" t="s">
        <v>55</v>
      </c>
    </row>
    <row r="68" spans="1:2" ht="12.75">
      <c r="A68" t="s">
        <v>125</v>
      </c>
      <c r="B68" s="71" t="s">
        <v>101</v>
      </c>
    </row>
    <row r="69" spans="1:2" ht="12.75">
      <c r="A69" t="s">
        <v>126</v>
      </c>
      <c r="B69" s="71" t="s">
        <v>101</v>
      </c>
    </row>
    <row r="70" spans="1:2" ht="12.75">
      <c r="A70" t="s">
        <v>127</v>
      </c>
      <c r="B70" s="71" t="s">
        <v>89</v>
      </c>
    </row>
    <row r="71" spans="1:2" ht="12.75">
      <c r="A71" t="s">
        <v>128</v>
      </c>
      <c r="B71" s="71" t="s">
        <v>55</v>
      </c>
    </row>
    <row r="72" spans="1:2" ht="12.75">
      <c r="A72" t="s">
        <v>129</v>
      </c>
      <c r="B72" s="71" t="s">
        <v>101</v>
      </c>
    </row>
    <row r="73" spans="1:2" ht="12.75">
      <c r="A73" t="s">
        <v>130</v>
      </c>
      <c r="B73" s="71" t="s">
        <v>70</v>
      </c>
    </row>
    <row r="74" spans="1:2" ht="12.75">
      <c r="A74" t="s">
        <v>131</v>
      </c>
      <c r="B74" s="71" t="s">
        <v>89</v>
      </c>
    </row>
    <row r="75" spans="1:2" ht="12.75">
      <c r="A75" t="s">
        <v>132</v>
      </c>
      <c r="B75" s="71" t="s">
        <v>59</v>
      </c>
    </row>
    <row r="76" spans="1:2" ht="12.75">
      <c r="A76" t="s">
        <v>133</v>
      </c>
      <c r="B76" s="71" t="s">
        <v>55</v>
      </c>
    </row>
    <row r="77" spans="1:2" ht="12.75">
      <c r="A77" t="s">
        <v>134</v>
      </c>
      <c r="B77" s="71" t="s">
        <v>59</v>
      </c>
    </row>
    <row r="78" spans="1:2" ht="12.75">
      <c r="A78" t="s">
        <v>135</v>
      </c>
      <c r="B78" s="71" t="s">
        <v>101</v>
      </c>
    </row>
    <row r="79" spans="1:2" ht="12.75">
      <c r="A79" t="s">
        <v>136</v>
      </c>
      <c r="B79" s="71" t="s">
        <v>70</v>
      </c>
    </row>
    <row r="80" spans="1:2" ht="12.75">
      <c r="A80" t="s">
        <v>137</v>
      </c>
      <c r="B80" s="71" t="s">
        <v>55</v>
      </c>
    </row>
    <row r="81" spans="1:2" ht="12.75">
      <c r="A81" t="s">
        <v>138</v>
      </c>
      <c r="B81" s="71" t="s">
        <v>59</v>
      </c>
    </row>
    <row r="82" spans="1:2" ht="12.75">
      <c r="A82" t="s">
        <v>139</v>
      </c>
      <c r="B82" s="71" t="s">
        <v>59</v>
      </c>
    </row>
    <row r="83" spans="1:2" ht="12.75">
      <c r="A83" t="s">
        <v>140</v>
      </c>
      <c r="B83" s="71" t="s">
        <v>101</v>
      </c>
    </row>
    <row r="84" spans="1:2" ht="12.75">
      <c r="A84" t="s">
        <v>141</v>
      </c>
      <c r="B84" s="71" t="s">
        <v>70</v>
      </c>
    </row>
    <row r="85" spans="1:2" ht="12.75">
      <c r="A85" t="s">
        <v>142</v>
      </c>
      <c r="B85" s="71" t="s">
        <v>64</v>
      </c>
    </row>
    <row r="86" spans="1:2" ht="12.75">
      <c r="A86" t="s">
        <v>143</v>
      </c>
      <c r="B86" s="71" t="s">
        <v>101</v>
      </c>
    </row>
    <row r="87" spans="1:2" ht="12.75">
      <c r="A87" t="s">
        <v>144</v>
      </c>
      <c r="B87" s="71" t="s">
        <v>101</v>
      </c>
    </row>
    <row r="88" spans="1:2" ht="12.75">
      <c r="A88" t="s">
        <v>145</v>
      </c>
      <c r="B88" s="71" t="s">
        <v>52</v>
      </c>
    </row>
    <row r="89" spans="1:2" ht="12.75">
      <c r="A89" t="s">
        <v>146</v>
      </c>
      <c r="B89" s="71" t="s">
        <v>70</v>
      </c>
    </row>
    <row r="90" spans="1:2" ht="12.75">
      <c r="A90" t="s">
        <v>147</v>
      </c>
      <c r="B90" s="71" t="s">
        <v>52</v>
      </c>
    </row>
    <row r="91" spans="1:2" ht="12.75">
      <c r="A91" t="s">
        <v>148</v>
      </c>
      <c r="B91" s="71" t="s">
        <v>66</v>
      </c>
    </row>
    <row r="92" spans="1:2" ht="12.75">
      <c r="A92" t="s">
        <v>149</v>
      </c>
      <c r="B92" s="71" t="s">
        <v>66</v>
      </c>
    </row>
    <row r="93" spans="1:2" ht="12.75">
      <c r="A93" t="s">
        <v>150</v>
      </c>
      <c r="B93" s="71" t="s">
        <v>66</v>
      </c>
    </row>
    <row r="94" spans="1:2" ht="12.75">
      <c r="A94" t="s">
        <v>151</v>
      </c>
      <c r="B94" s="71" t="s">
        <v>70</v>
      </c>
    </row>
    <row r="95" spans="1:2" ht="12.75">
      <c r="A95" t="s">
        <v>152</v>
      </c>
      <c r="B95" s="71" t="s">
        <v>52</v>
      </c>
    </row>
    <row r="96" spans="1:2" ht="12.75">
      <c r="A96" t="s">
        <v>153</v>
      </c>
      <c r="B96" s="71" t="s">
        <v>52</v>
      </c>
    </row>
    <row r="97" spans="1:2" ht="12.75">
      <c r="A97" t="s">
        <v>154</v>
      </c>
      <c r="B97" s="71" t="s">
        <v>66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>
        <v>1</v>
      </c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12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 zeroHeight="1"/>
  <cols>
    <col min="1" max="1" width="2.875" style="2" customWidth="1"/>
    <col min="2" max="2" width="10.75390625" style="2" customWidth="1"/>
    <col min="3" max="3" width="18.875" style="2" customWidth="1"/>
    <col min="4" max="4" width="8.375" style="2" customWidth="1"/>
    <col min="5" max="5" width="8.625" style="2" customWidth="1"/>
    <col min="6" max="10" width="10.75390625" style="2" customWidth="1"/>
    <col min="11" max="11" width="2.875" style="50" customWidth="1"/>
    <col min="12" max="16384" width="10.75390625" style="50" hidden="1" customWidth="1"/>
  </cols>
  <sheetData>
    <row r="1" spans="1:11" s="2" customFormat="1" ht="12.75">
      <c r="A1" s="72">
        <f>IF(C6&lt;&gt;"",IF(OR(J4=1,J4=2,J4=3),IF(COUNTBLANK(B11:B15)=5,"Please fill up the DESCRIPTION box.",IF(I10=0,"Please fill up the DATE when this activity will be held.",IF(I12=0,"Please encode the VENUE for this activity.",IF(I14=0,"Please indicate the NUMBER OF PARTICIPANTS.",IF(A16="","",A16))))),"Please enter the Priority Level of this activity. (1, 2 or 3)"),IF(COUNTBLANK(B18:G32)+COUNTBLANK(B11:G15)+COUNTBLANK(I10:J15)+COUNTBLANK(J4)=133,"","Enter activity name."))</f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3" customFormat="1" ht="15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3.5">
      <c r="B3" s="74"/>
    </row>
    <row r="4" spans="1:10" s="2" customFormat="1" ht="21" customHeight="1">
      <c r="A4" s="75" t="s">
        <v>4</v>
      </c>
      <c r="B4" s="75"/>
      <c r="C4" s="76">
        <f>IF(AND('BUDGET SUMMARY'!C6="Enter ORG name",'BUDGET SUMMARY'!C6:D6="Does Not Exist"),'BUDGET SUMMARY'!C6,"?????")</f>
        <v>0</v>
      </c>
      <c r="D4" s="77" t="s">
        <v>1</v>
      </c>
      <c r="E4" s="77"/>
      <c r="F4" s="76">
        <f>IF('BUDGET SUMMARY'!C4&lt;&gt;0,'BUDGET SUMMARY'!C4,"?????")</f>
        <v>0</v>
      </c>
      <c r="G4" s="76"/>
      <c r="H4" s="78" t="s">
        <v>156</v>
      </c>
      <c r="I4" s="78"/>
      <c r="J4" s="79"/>
    </row>
    <row r="5" spans="1:9" s="2" customFormat="1" ht="12.75" customHeight="1">
      <c r="A5" s="15"/>
      <c r="B5" s="15"/>
      <c r="C5" s="16"/>
      <c r="D5" s="16"/>
      <c r="E5" s="17"/>
      <c r="F5" s="17"/>
      <c r="G5" s="16"/>
      <c r="H5" s="16"/>
      <c r="I5" s="16"/>
    </row>
    <row r="6" spans="3:10" s="2" customFormat="1" ht="12.75">
      <c r="C6" s="80"/>
      <c r="D6" s="80"/>
      <c r="E6" s="80"/>
      <c r="F6" s="80"/>
      <c r="G6" s="80"/>
      <c r="H6" s="80"/>
      <c r="I6" s="80"/>
      <c r="J6" s="80"/>
    </row>
    <row r="7" spans="1:10" s="25" customFormat="1" ht="12.75">
      <c r="A7" s="51" t="s">
        <v>157</v>
      </c>
      <c r="B7" s="51"/>
      <c r="C7" s="80"/>
      <c r="D7" s="80"/>
      <c r="E7" s="80"/>
      <c r="F7" s="80"/>
      <c r="G7" s="80"/>
      <c r="H7" s="80"/>
      <c r="I7" s="80"/>
      <c r="J7" s="80"/>
    </row>
    <row r="8" spans="1:10" s="25" customFormat="1" ht="6" customHeight="1">
      <c r="A8" s="81"/>
      <c r="B8" s="81"/>
      <c r="C8" s="82"/>
      <c r="D8" s="82"/>
      <c r="E8" s="82"/>
      <c r="F8" s="82"/>
      <c r="G8" s="82"/>
      <c r="H8" s="82"/>
      <c r="I8" s="82"/>
      <c r="J8" s="82"/>
    </row>
    <row r="9" spans="1:10" s="25" customFormat="1" ht="6" customHeight="1">
      <c r="A9" s="81"/>
      <c r="B9" s="81"/>
      <c r="C9" s="82"/>
      <c r="D9" s="82"/>
      <c r="E9" s="82"/>
      <c r="F9" s="82"/>
      <c r="G9" s="82"/>
      <c r="H9" s="82"/>
      <c r="I9" s="82"/>
      <c r="J9" s="82"/>
    </row>
    <row r="10" spans="1:10" s="25" customFormat="1" ht="13.5">
      <c r="A10" s="81"/>
      <c r="B10" s="83" t="s">
        <v>158</v>
      </c>
      <c r="C10" s="83"/>
      <c r="D10" s="83"/>
      <c r="E10" s="83"/>
      <c r="F10" s="83"/>
      <c r="G10" s="83"/>
      <c r="H10" s="84" t="s">
        <v>159</v>
      </c>
      <c r="I10" s="85"/>
      <c r="J10" s="85"/>
    </row>
    <row r="11" spans="1:10" s="25" customFormat="1" ht="12.75">
      <c r="A11" s="81"/>
      <c r="B11" s="86"/>
      <c r="C11" s="86"/>
      <c r="D11" s="86"/>
      <c r="E11" s="86"/>
      <c r="F11" s="86"/>
      <c r="G11" s="86"/>
      <c r="H11" s="84"/>
      <c r="I11" s="85"/>
      <c r="J11" s="85"/>
    </row>
    <row r="12" spans="1:10" s="25" customFormat="1" ht="12.75">
      <c r="A12" s="81"/>
      <c r="B12" s="87"/>
      <c r="C12" s="87"/>
      <c r="D12" s="87"/>
      <c r="E12" s="87"/>
      <c r="F12" s="87"/>
      <c r="G12" s="87"/>
      <c r="H12" s="88" t="s">
        <v>160</v>
      </c>
      <c r="I12" s="89"/>
      <c r="J12" s="89"/>
    </row>
    <row r="13" spans="1:10" s="25" customFormat="1" ht="12.75">
      <c r="A13" s="81"/>
      <c r="B13" s="87"/>
      <c r="C13" s="87"/>
      <c r="D13" s="87"/>
      <c r="E13" s="87"/>
      <c r="F13" s="87"/>
      <c r="G13" s="87"/>
      <c r="H13" s="88"/>
      <c r="I13" s="89"/>
      <c r="J13" s="89"/>
    </row>
    <row r="14" spans="1:10" s="25" customFormat="1" ht="12.75" customHeight="1">
      <c r="A14" s="81"/>
      <c r="B14" s="87"/>
      <c r="C14" s="87"/>
      <c r="D14" s="87"/>
      <c r="E14" s="87"/>
      <c r="F14" s="87"/>
      <c r="G14" s="87"/>
      <c r="H14" s="90" t="s">
        <v>161</v>
      </c>
      <c r="I14" s="91"/>
      <c r="J14" s="91"/>
    </row>
    <row r="15" spans="1:10" s="25" customFormat="1" ht="13.5">
      <c r="A15" s="81"/>
      <c r="B15" s="92"/>
      <c r="C15" s="92"/>
      <c r="D15" s="92"/>
      <c r="E15" s="92"/>
      <c r="F15" s="92"/>
      <c r="G15" s="92"/>
      <c r="H15" s="90"/>
      <c r="I15" s="91"/>
      <c r="J15" s="91"/>
    </row>
    <row r="16" spans="1:10" s="2" customFormat="1" ht="12.75">
      <c r="A16" s="19">
        <f>IF(ISERROR(VLOOKUP("X",A18:K32,11,FALSE)),"",VLOOKUP("X",A18:K32,11,FALSE))</f>
        <v>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s="2" customFormat="1" ht="13.5">
      <c r="B17" s="24" t="s">
        <v>10</v>
      </c>
      <c r="C17" s="24"/>
      <c r="D17" s="24"/>
      <c r="E17" s="28" t="s">
        <v>11</v>
      </c>
      <c r="F17" s="28" t="s">
        <v>12</v>
      </c>
      <c r="G17" s="28" t="s">
        <v>13</v>
      </c>
      <c r="H17" s="28" t="s">
        <v>14</v>
      </c>
      <c r="I17" s="24" t="s">
        <v>15</v>
      </c>
      <c r="J17" s="24"/>
    </row>
    <row r="18" spans="1:11" ht="13.5">
      <c r="A18" s="30">
        <f>IF(K18&lt;&gt;"","X","")</f>
        <v>0</v>
      </c>
      <c r="B18" s="93"/>
      <c r="C18" s="93"/>
      <c r="D18" s="93"/>
      <c r="E18" s="94"/>
      <c r="F18" s="95"/>
      <c r="G18" s="96"/>
      <c r="H18" s="97">
        <f aca="true" t="shared" si="0" ref="H18:H32">F18*G18</f>
        <v>0</v>
      </c>
      <c r="I18" s="98"/>
      <c r="J18" s="98"/>
      <c r="K18" s="99">
        <f>IF(B18="","",IF(OR(E18=1,E18=2,E18=3),IF(F18=0,CONCATENATE("Please enter the UNIT PRICE for ",B18,"."),IF(G18=0,CONCATENATE("Please enter the QUANTITY for ",B18,"."),"")),CONCATENATE("Please enter the PRIORITY LEVEL for ",B18,".")))</f>
        <v>0</v>
      </c>
    </row>
    <row r="19" spans="1:11" ht="13.5">
      <c r="A19" s="30">
        <f aca="true" t="shared" si="1" ref="A19:A32">IF(B19&lt;&gt;"",IF(OR(E19=1,E19=2,E19=3),IF(G19=0,"X",IF(F19=0,"X","")),"X"),"")</f>
        <v>0</v>
      </c>
      <c r="B19" s="100"/>
      <c r="C19" s="100"/>
      <c r="D19" s="100"/>
      <c r="E19" s="101"/>
      <c r="F19" s="102"/>
      <c r="G19" s="103"/>
      <c r="H19" s="104">
        <f t="shared" si="0"/>
        <v>0</v>
      </c>
      <c r="I19" s="105"/>
      <c r="J19" s="105"/>
      <c r="K19" s="50">
        <f aca="true" t="shared" si="2" ref="K19:K32">IF(B19&lt;&gt;"",IF(OR(E19=1,E19=2,E19=3),IF(G19=0,CONCATENATE("How many ",B19,"?"),IF(F19=0,CONCATENATE("How much is one ",B19,"?"),"")),CONCATENATE("Priority level of ",B19,"?")),"")</f>
        <v>0</v>
      </c>
    </row>
    <row r="20" spans="1:11" ht="13.5">
      <c r="A20" s="30">
        <f t="shared" si="1"/>
        <v>0</v>
      </c>
      <c r="B20" s="100"/>
      <c r="C20" s="100"/>
      <c r="D20" s="100"/>
      <c r="E20" s="101"/>
      <c r="F20" s="102"/>
      <c r="G20" s="103"/>
      <c r="H20" s="104">
        <f t="shared" si="0"/>
        <v>0</v>
      </c>
      <c r="I20" s="105"/>
      <c r="J20" s="105"/>
      <c r="K20" s="50">
        <f t="shared" si="2"/>
        <v>0</v>
      </c>
    </row>
    <row r="21" spans="1:11" ht="13.5">
      <c r="A21" s="30">
        <f t="shared" si="1"/>
        <v>0</v>
      </c>
      <c r="B21" s="100"/>
      <c r="C21" s="100"/>
      <c r="D21" s="100"/>
      <c r="E21" s="101"/>
      <c r="F21" s="102"/>
      <c r="G21" s="103"/>
      <c r="H21" s="104">
        <f t="shared" si="0"/>
        <v>0</v>
      </c>
      <c r="I21" s="105"/>
      <c r="J21" s="105"/>
      <c r="K21" s="50">
        <f t="shared" si="2"/>
        <v>0</v>
      </c>
    </row>
    <row r="22" spans="1:11" ht="13.5">
      <c r="A22" s="30">
        <f t="shared" si="1"/>
        <v>0</v>
      </c>
      <c r="B22" s="100"/>
      <c r="C22" s="100"/>
      <c r="D22" s="100"/>
      <c r="E22" s="101"/>
      <c r="F22" s="102"/>
      <c r="G22" s="103"/>
      <c r="H22" s="104">
        <f t="shared" si="0"/>
        <v>0</v>
      </c>
      <c r="I22" s="105"/>
      <c r="J22" s="105"/>
      <c r="K22" s="50">
        <f t="shared" si="2"/>
        <v>0</v>
      </c>
    </row>
    <row r="23" spans="1:11" ht="13.5">
      <c r="A23" s="30">
        <f t="shared" si="1"/>
        <v>0</v>
      </c>
      <c r="B23" s="100"/>
      <c r="C23" s="100"/>
      <c r="D23" s="100"/>
      <c r="E23" s="101"/>
      <c r="F23" s="102"/>
      <c r="G23" s="103"/>
      <c r="H23" s="104">
        <f t="shared" si="0"/>
        <v>0</v>
      </c>
      <c r="I23" s="105"/>
      <c r="J23" s="105"/>
      <c r="K23" s="50">
        <f t="shared" si="2"/>
        <v>0</v>
      </c>
    </row>
    <row r="24" spans="1:11" ht="13.5">
      <c r="A24" s="30">
        <f t="shared" si="1"/>
        <v>0</v>
      </c>
      <c r="B24" s="100"/>
      <c r="C24" s="100"/>
      <c r="D24" s="100"/>
      <c r="E24" s="101"/>
      <c r="F24" s="102"/>
      <c r="G24" s="103"/>
      <c r="H24" s="104">
        <f t="shared" si="0"/>
        <v>0</v>
      </c>
      <c r="I24" s="105"/>
      <c r="J24" s="105"/>
      <c r="K24" s="50">
        <f t="shared" si="2"/>
        <v>0</v>
      </c>
    </row>
    <row r="25" spans="1:11" ht="13.5">
      <c r="A25" s="30">
        <f t="shared" si="1"/>
        <v>0</v>
      </c>
      <c r="B25" s="100"/>
      <c r="C25" s="100"/>
      <c r="D25" s="100"/>
      <c r="E25" s="101"/>
      <c r="F25" s="102"/>
      <c r="G25" s="103"/>
      <c r="H25" s="104">
        <f t="shared" si="0"/>
        <v>0</v>
      </c>
      <c r="I25" s="105"/>
      <c r="J25" s="105"/>
      <c r="K25" s="50">
        <f t="shared" si="2"/>
        <v>0</v>
      </c>
    </row>
    <row r="26" spans="1:11" ht="13.5">
      <c r="A26" s="30">
        <f t="shared" si="1"/>
        <v>0</v>
      </c>
      <c r="B26" s="100"/>
      <c r="C26" s="100"/>
      <c r="D26" s="100"/>
      <c r="E26" s="101"/>
      <c r="F26" s="102"/>
      <c r="G26" s="103"/>
      <c r="H26" s="104">
        <f t="shared" si="0"/>
        <v>0</v>
      </c>
      <c r="I26" s="105"/>
      <c r="J26" s="105"/>
      <c r="K26" s="50">
        <f t="shared" si="2"/>
        <v>0</v>
      </c>
    </row>
    <row r="27" spans="1:11" ht="13.5">
      <c r="A27" s="30">
        <f t="shared" si="1"/>
        <v>0</v>
      </c>
      <c r="B27" s="100"/>
      <c r="C27" s="100"/>
      <c r="D27" s="100"/>
      <c r="E27" s="101"/>
      <c r="F27" s="102"/>
      <c r="G27" s="103"/>
      <c r="H27" s="104">
        <f t="shared" si="0"/>
        <v>0</v>
      </c>
      <c r="I27" s="105"/>
      <c r="J27" s="105"/>
      <c r="K27" s="50">
        <f t="shared" si="2"/>
        <v>0</v>
      </c>
    </row>
    <row r="28" spans="1:11" ht="13.5">
      <c r="A28" s="30">
        <f t="shared" si="1"/>
        <v>0</v>
      </c>
      <c r="B28" s="100"/>
      <c r="C28" s="100"/>
      <c r="D28" s="100"/>
      <c r="E28" s="101"/>
      <c r="F28" s="102"/>
      <c r="G28" s="103"/>
      <c r="H28" s="104">
        <f t="shared" si="0"/>
        <v>0</v>
      </c>
      <c r="I28" s="105"/>
      <c r="J28" s="105"/>
      <c r="K28" s="50">
        <f t="shared" si="2"/>
        <v>0</v>
      </c>
    </row>
    <row r="29" spans="1:11" ht="13.5">
      <c r="A29" s="30">
        <f t="shared" si="1"/>
        <v>0</v>
      </c>
      <c r="B29" s="100"/>
      <c r="C29" s="100"/>
      <c r="D29" s="100"/>
      <c r="E29" s="101"/>
      <c r="F29" s="102"/>
      <c r="G29" s="103"/>
      <c r="H29" s="104">
        <f t="shared" si="0"/>
        <v>0</v>
      </c>
      <c r="I29" s="105"/>
      <c r="J29" s="105"/>
      <c r="K29" s="50">
        <f t="shared" si="2"/>
        <v>0</v>
      </c>
    </row>
    <row r="30" spans="1:11" ht="13.5">
      <c r="A30" s="30">
        <f t="shared" si="1"/>
        <v>0</v>
      </c>
      <c r="B30" s="100"/>
      <c r="C30" s="100"/>
      <c r="D30" s="100"/>
      <c r="E30" s="101"/>
      <c r="F30" s="102"/>
      <c r="G30" s="103"/>
      <c r="H30" s="104">
        <f t="shared" si="0"/>
        <v>0</v>
      </c>
      <c r="I30" s="105"/>
      <c r="J30" s="105"/>
      <c r="K30" s="50">
        <f t="shared" si="2"/>
        <v>0</v>
      </c>
    </row>
    <row r="31" spans="1:11" ht="13.5">
      <c r="A31" s="30">
        <f t="shared" si="1"/>
        <v>0</v>
      </c>
      <c r="B31" s="100"/>
      <c r="C31" s="100"/>
      <c r="D31" s="100"/>
      <c r="E31" s="101"/>
      <c r="F31" s="102"/>
      <c r="G31" s="103"/>
      <c r="H31" s="104">
        <f t="shared" si="0"/>
        <v>0</v>
      </c>
      <c r="I31" s="105"/>
      <c r="J31" s="105"/>
      <c r="K31" s="50">
        <f t="shared" si="2"/>
        <v>0</v>
      </c>
    </row>
    <row r="32" spans="1:11" ht="14.25">
      <c r="A32" s="30">
        <f t="shared" si="1"/>
        <v>0</v>
      </c>
      <c r="B32" s="106"/>
      <c r="C32" s="106"/>
      <c r="D32" s="106"/>
      <c r="E32" s="107"/>
      <c r="F32" s="108"/>
      <c r="G32" s="109"/>
      <c r="H32" s="110">
        <f t="shared" si="0"/>
        <v>0</v>
      </c>
      <c r="I32" s="111"/>
      <c r="J32" s="111"/>
      <c r="K32" s="50">
        <f t="shared" si="2"/>
        <v>0</v>
      </c>
    </row>
    <row r="33" spans="5:8" ht="15.75">
      <c r="E33" s="51" t="s">
        <v>28</v>
      </c>
      <c r="F33" s="51"/>
      <c r="G33" s="112">
        <f>SUM(H18:H32)</f>
        <v>0</v>
      </c>
      <c r="H33" s="112"/>
    </row>
    <row r="34" ht="12.75"/>
  </sheetData>
  <sheetProtection password="CC7A" sheet="1" selectLockedCells="1"/>
  <mergeCells count="55">
    <mergeCell ref="A1:K1"/>
    <mergeCell ref="A2:K2"/>
    <mergeCell ref="A4:B4"/>
    <mergeCell ref="D4:E4"/>
    <mergeCell ref="F4:G4"/>
    <mergeCell ref="H4:I4"/>
    <mergeCell ref="C6:J7"/>
    <mergeCell ref="A7:B7"/>
    <mergeCell ref="B10:G10"/>
    <mergeCell ref="H10:H11"/>
    <mergeCell ref="I10:J11"/>
    <mergeCell ref="B11:G11"/>
    <mergeCell ref="B12:G12"/>
    <mergeCell ref="H12:H13"/>
    <mergeCell ref="I12:J13"/>
    <mergeCell ref="B13:G13"/>
    <mergeCell ref="B14:G14"/>
    <mergeCell ref="H14:H15"/>
    <mergeCell ref="I14:J15"/>
    <mergeCell ref="B15:G15"/>
    <mergeCell ref="A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E33:F33"/>
    <mergeCell ref="G33:H33"/>
  </mergeCells>
  <conditionalFormatting sqref="B11:G15 I10:J15">
    <cfRule type="cellIs" priority="1" dxfId="0" operator="equal" stopIfTrue="1">
      <formula>0</formula>
    </cfRule>
  </conditionalFormatting>
  <conditionalFormatting sqref="J4">
    <cfRule type="cellIs" priority="2" dxfId="3" operator="notBetween" stopIfTrue="1">
      <formula>-0.999999999999999</formula>
      <formula>3.11111111111111</formula>
    </cfRule>
    <cfRule type="cellIs" priority="3" dxfId="0" operator="equal" stopIfTrue="1">
      <formula>0</formula>
    </cfRule>
  </conditionalFormatting>
  <conditionalFormatting sqref="A1:K1">
    <cfRule type="cellIs" priority="4" dxfId="1" operator="notEqual" stopIfTrue="1">
      <formula>""</formula>
    </cfRule>
  </conditionalFormatting>
  <conditionalFormatting sqref="C6:J7">
    <cfRule type="cellIs" priority="5" dxfId="0" operator="equal" stopIfTrue="1">
      <formula>""</formula>
    </cfRule>
  </conditionalFormatting>
  <conditionalFormatting sqref="E18:E32">
    <cfRule type="cellIs" priority="6" dxfId="3" operator="notBetween" stopIfTrue="1">
      <formula>-0.1</formula>
      <formula>3.1</formula>
    </cfRule>
  </conditionalFormatting>
  <printOptions/>
  <pageMargins left="0.7479166666666667" right="0.7479166666666667" top="0.9840277777777778" bottom="0.9840277777777778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•••• ••••</dc:creator>
  <cp:keywords/>
  <dc:description/>
  <cp:lastModifiedBy/>
  <cp:lastPrinted>2007-06-27T06:23:35Z</cp:lastPrinted>
  <dcterms:created xsi:type="dcterms:W3CDTF">2007-06-25T07:11:12Z</dcterms:created>
  <dcterms:modified xsi:type="dcterms:W3CDTF">2023-12-28T21:42:06Z</dcterms:modified>
  <cp:category/>
  <cp:version/>
  <cp:contentType/>
  <cp:contentStatus/>
  <cp:revision>2</cp:revision>
</cp:coreProperties>
</file>